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25" tabRatio="546" activeTab="0"/>
  </bookViews>
  <sheets>
    <sheet name="Прайс" sheetId="1" r:id="rId1"/>
    <sheet name="Лист1" sheetId="2" r:id="rId2"/>
  </sheets>
  <definedNames/>
  <calcPr fullCalcOnLoad="1"/>
</workbook>
</file>

<file path=xl/comments2.xml><?xml version="1.0" encoding="utf-8"?>
<comments xmlns="http://schemas.openxmlformats.org/spreadsheetml/2006/main">
  <authors>
    <author>Автор</author>
  </authors>
  <commentList>
    <comment ref="B39" authorId="0">
      <text>
        <r>
          <rPr>
            <b/>
            <sz val="9"/>
            <color indexed="8"/>
            <rFont val="Tahoma"/>
            <family val="2"/>
          </rPr>
          <t>Автор: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цена валент фарм 51,45, оплата  вдекабре 61 млн руб, 1 200 000 м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>Автор: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цена верофарм 55,95, оплата в январе 67 млн руб, 1 200 000 м</t>
        </r>
      </text>
    </comment>
  </commentList>
</comments>
</file>

<file path=xl/sharedStrings.xml><?xml version="1.0" encoding="utf-8"?>
<sst xmlns="http://schemas.openxmlformats.org/spreadsheetml/2006/main" count="565" uniqueCount="87">
  <si>
    <t>Баркод папки</t>
  </si>
  <si>
    <t>Наименование</t>
  </si>
  <si>
    <t>Состав</t>
  </si>
  <si>
    <t>ПЕСТРОТКАНЬ</t>
  </si>
  <si>
    <t>Пестроткань "Меланж"цветная</t>
  </si>
  <si>
    <t>аппр</t>
  </si>
  <si>
    <t>наб</t>
  </si>
  <si>
    <t>ТКАНИ НАБИВНЫЕ</t>
  </si>
  <si>
    <t>100% Хлопок</t>
  </si>
  <si>
    <t>Бельевое полотно</t>
  </si>
  <si>
    <t>Перкаль</t>
  </si>
  <si>
    <t>Поплин</t>
  </si>
  <si>
    <t>Полотно вафельное</t>
  </si>
  <si>
    <t>Дорожка</t>
  </si>
  <si>
    <t>Рогожка</t>
  </si>
  <si>
    <t>Сатин</t>
  </si>
  <si>
    <t>Ситец</t>
  </si>
  <si>
    <t>Тик наволочный</t>
  </si>
  <si>
    <t>Бумазея "Теплый Хлопок"</t>
  </si>
  <si>
    <t>грунт</t>
  </si>
  <si>
    <t>б/з</t>
  </si>
  <si>
    <t>ТКАНИ ОТБЕЛЕННЫЕ</t>
  </si>
  <si>
    <t xml:space="preserve">Бязь </t>
  </si>
  <si>
    <t>142р</t>
  </si>
  <si>
    <t>отб</t>
  </si>
  <si>
    <t>Бязь</t>
  </si>
  <si>
    <t>Диагональ</t>
  </si>
  <si>
    <t>Двунитка</t>
  </si>
  <si>
    <t xml:space="preserve">Мадаполам </t>
  </si>
  <si>
    <t xml:space="preserve">Перкаль </t>
  </si>
  <si>
    <t>0932</t>
  </si>
  <si>
    <t>Сатин перопуховой</t>
  </si>
  <si>
    <t>Фланель</t>
  </si>
  <si>
    <t>ТКАНИ ГЛАДКОКРАШЕННЫЕ</t>
  </si>
  <si>
    <t>св. краш.</t>
  </si>
  <si>
    <t>черная</t>
  </si>
  <si>
    <t>Муслин</t>
  </si>
  <si>
    <t>гол, роз</t>
  </si>
  <si>
    <t>ТКАНИ СУРОВЫЕ</t>
  </si>
  <si>
    <t>сур</t>
  </si>
  <si>
    <t>Двунитка АП</t>
  </si>
  <si>
    <t xml:space="preserve">Тик матрацный </t>
  </si>
  <si>
    <t>сур с нач</t>
  </si>
  <si>
    <t>Цена от 500 тыс. руб.</t>
  </si>
  <si>
    <t>Цена от 300 тыс. руб.</t>
  </si>
  <si>
    <t>Ширина, см</t>
  </si>
  <si>
    <t>ООО  "Текстильный Торговый Дом"</t>
  </si>
  <si>
    <t xml:space="preserve"> ул. Сергеевская, 10</t>
  </si>
  <si>
    <t>г/к актив</t>
  </si>
  <si>
    <t>светлый</t>
  </si>
  <si>
    <t>средний</t>
  </si>
  <si>
    <t>темный</t>
  </si>
  <si>
    <t>Мелкооптовый прайс</t>
  </si>
  <si>
    <t>Сатин Твил</t>
  </si>
  <si>
    <t>прямое крашение</t>
  </si>
  <si>
    <t>Цена от 40 тыс. руб.</t>
  </si>
  <si>
    <t>Цена от 60 тыс. руб.</t>
  </si>
  <si>
    <t>Цена от 80 тыс. руб.</t>
  </si>
  <si>
    <t>Цена от 100 тыс. руб.</t>
  </si>
  <si>
    <t>Цена от 200 тыс. руб.</t>
  </si>
  <si>
    <t>Вид отделки</t>
  </si>
  <si>
    <t>Минимальный прайс</t>
  </si>
  <si>
    <t>Торговый прайс</t>
  </si>
  <si>
    <t>155041, г. Тейково, Ивановская область</t>
  </si>
  <si>
    <t>78% Хлопок, 22% ПЭ</t>
  </si>
  <si>
    <t>76% Хлопок, 24% ПЭ</t>
  </si>
  <si>
    <t>Плотность, г/кв. м</t>
  </si>
  <si>
    <t>Арт</t>
  </si>
  <si>
    <t>Группа</t>
  </si>
  <si>
    <t>г/к</t>
  </si>
  <si>
    <t>Комфорт</t>
  </si>
  <si>
    <t>Премиум</t>
  </si>
  <si>
    <t>детская</t>
  </si>
  <si>
    <t>Престиж</t>
  </si>
  <si>
    <t>ТКАНИ АКТИВНОЕ КРАШЕНИЕ</t>
  </si>
  <si>
    <t xml:space="preserve">Телефон: (+7 49343) 4-01-32 / 4-02-79 / 4-01-35 </t>
  </si>
  <si>
    <t>Представительство: г. Иваново, ул. Жиделева, д. 21 офис 203, склад 14-15</t>
  </si>
  <si>
    <t>Телефон: (+7 4932) 48-27-91 / 48-27-92 / 48-27-93</t>
  </si>
  <si>
    <t>Представительство: г. Москва, ул. Ленинградский проспект, д. 80 корп. 37</t>
  </si>
  <si>
    <t>Телефон: (+7 499) 707-09-02</t>
  </si>
  <si>
    <t>NEW</t>
  </si>
  <si>
    <t>91% Хлопок, 9% ПЭ</t>
  </si>
  <si>
    <t>7 ноября</t>
  </si>
  <si>
    <t>Мин прайс от 500 тыс руб</t>
  </si>
  <si>
    <t>ПРАЙС-ЛИСТ НА ТКАНИ от 09.11.2022</t>
  </si>
  <si>
    <t>вниз</t>
  </si>
  <si>
    <t>↓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</si>
</sst>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_ ;[Red]\-#,##0.00\ "/>
    <numFmt numFmtId="167" formatCode="_-* #,##0.00_р_._-;\-* #,##0.00_р_._-;_-* &quot;-&quot;??_р_._-;_-@_-"/>
    <numFmt numFmtId="168" formatCode="#,##0.00\ [$руб.-419];[Red]\-#,##0.00\ [$руб.-419]"/>
    <numFmt numFmtId="169" formatCode="_-* #,##0\ _z_ł_-;\-* #,##0\ _z_ł_-;_-* &quot;-&quot;\ _z_ł_-;_-@_-"/>
    <numFmt numFmtId="170" formatCode="_-* #,##0.00\ _z_ł_-;\-* #,##0.00\ _z_ł_-;_-* &quot;-&quot;??\ _z_ł_-;_-@_-"/>
    <numFmt numFmtId="171" formatCode="_-* #,##0\ &quot;zł&quot;_-;\-* #,##0\ &quot;zł&quot;_-;_-* &quot;-&quot;\ &quot;zł&quot;_-;_-@_-"/>
    <numFmt numFmtId="172" formatCode="_-* #,##0.00\ &quot;zł&quot;_-;\-* #,##0.00\ &quot;zł&quot;_-;_-* &quot;-&quot;??\ &quot;zł&quot;_-;_-@_-"/>
    <numFmt numFmtId="173" formatCode="_-* #,##0\ _K_č_-;\-* #,##0\ _K_č_-;_-* &quot;-&quot;\ _K_č_-;_-@_-"/>
    <numFmt numFmtId="174" formatCode="_-* #,##0.00\ _K_č_-;\-* #,##0.00\ _K_č_-;_-* &quot;-&quot;??\ _K_č_-;_-@_-"/>
    <numFmt numFmtId="175" formatCode="_-* #,##0\ &quot;Kč&quot;_-;\-* #,##0\ &quot;Kč&quot;_-;_-* &quot;-&quot;\ &quot;Kč&quot;_-;_-@_-"/>
    <numFmt numFmtId="176" formatCode="_-* #,##0.00\ &quot;Kč&quot;_-;\-* #,##0.00\ &quot;Kč&quot;_-;_-* &quot;-&quot;??\ &quot;Kč&quot;_-;_-@_-"/>
    <numFmt numFmtId="177" formatCode="_-&quot;Ł&quot;* #,##0_-;\-&quot;Ł&quot;* #,##0_-;_-&quot;Ł&quot;* &quot;-&quot;_-;_-@_-"/>
    <numFmt numFmtId="178" formatCode="_-&quot;Ł&quot;* #,##0.00_-;\-&quot;Ł&quot;* #,##0.00_-;_-&quot;Ł&quot;* &quot;-&quot;??_-;_-@_-"/>
    <numFmt numFmtId="179" formatCode="_-* #,##0.00\ _₽_-;\-* #,##0.00\ _₽_-;_-* \-??\ _₽_-;_-@_-"/>
    <numFmt numFmtId="180" formatCode="#,##0_ ;[Red]\-#,##0\ "/>
    <numFmt numFmtId="181" formatCode="000000"/>
    <numFmt numFmtId="182" formatCode="[$-419]d\ mmm;@"/>
    <numFmt numFmtId="183" formatCode="0.0%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sz val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1"/>
      <family val="0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12"/>
      <name val="Arial"/>
      <family val="2"/>
    </font>
    <font>
      <sz val="19"/>
      <color indexed="5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8"/>
      <name val="Arial1"/>
      <family val="0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6"/>
      <name val="Calibri"/>
      <family val="2"/>
    </font>
    <font>
      <sz val="10"/>
      <name val="Helv"/>
      <family val="0"/>
    </font>
    <font>
      <sz val="8"/>
      <name val="Sans EE"/>
      <family val="0"/>
    </font>
    <font>
      <sz val="11"/>
      <color indexed="20"/>
      <name val="Calibri"/>
      <family val="2"/>
    </font>
    <font>
      <sz val="10"/>
      <name val="Arial CE"/>
      <family val="0"/>
    </font>
    <font>
      <sz val="10"/>
      <name val="Sans EE"/>
      <family val="0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8"/>
      <name val="1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sz val="9"/>
      <color indexed="8"/>
      <name val="Times New Roman"/>
      <family val="1"/>
    </font>
    <font>
      <sz val="9"/>
      <color indexed="10"/>
      <name val="Calibri"/>
      <family val="2"/>
    </font>
    <font>
      <sz val="8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1"/>
      <family val="2"/>
    </font>
    <font>
      <sz val="10"/>
      <color theme="1"/>
      <name val="Times New Roman Cyr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8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7"/>
      </left>
      <right style="thin">
        <color indexed="54"/>
      </right>
      <top style="medium">
        <color indexed="27"/>
      </top>
      <bottom style="thin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 style="thin"/>
    </border>
  </borders>
  <cellStyleXfs count="39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1" fontId="4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" fontId="41" fillId="0" borderId="0">
      <alignment/>
      <protection/>
    </xf>
    <xf numFmtId="1" fontId="41" fillId="0" borderId="0">
      <alignment/>
      <protection/>
    </xf>
    <xf numFmtId="0" fontId="40" fillId="0" borderId="0">
      <alignment/>
      <protection/>
    </xf>
    <xf numFmtId="0" fontId="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9" fillId="21" borderId="0" applyNumberFormat="0" applyBorder="0" applyAlignment="0" applyProtection="0"/>
    <xf numFmtId="0" fontId="9" fillId="7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31" borderId="0" applyNumberFormat="0" applyBorder="0" applyAlignment="0" applyProtection="0"/>
    <xf numFmtId="0" fontId="11" fillId="3" borderId="0" applyNumberFormat="0" applyBorder="0" applyAlignment="0" applyProtection="0"/>
    <xf numFmtId="0" fontId="10" fillId="21" borderId="0" applyNumberFormat="0" applyBorder="0" applyAlignment="0" applyProtection="0"/>
    <xf numFmtId="0" fontId="10" fillId="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79" fillId="32" borderId="0" applyNumberFormat="0" applyBorder="0" applyAlignment="0" applyProtection="0"/>
    <xf numFmtId="0" fontId="49" fillId="33" borderId="0" applyNumberFormat="0" applyBorder="0" applyAlignment="0" applyProtection="0"/>
    <xf numFmtId="0" fontId="79" fillId="34" borderId="0" applyNumberFormat="0" applyBorder="0" applyAlignment="0" applyProtection="0"/>
    <xf numFmtId="0" fontId="79" fillId="27" borderId="0" applyNumberFormat="0" applyBorder="0" applyAlignment="0" applyProtection="0"/>
    <xf numFmtId="0" fontId="79" fillId="35" borderId="0" applyNumberFormat="0" applyBorder="0" applyAlignment="0" applyProtection="0"/>
    <xf numFmtId="0" fontId="79" fillId="36" borderId="0" applyNumberFormat="0" applyBorder="0" applyAlignment="0" applyProtection="0"/>
    <xf numFmtId="0" fontId="79" fillId="3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5" fillId="40" borderId="0" applyNumberFormat="0" applyBorder="0" applyAlignment="0" applyProtection="0"/>
    <xf numFmtId="0" fontId="1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3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8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24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1" fontId="41" fillId="0" borderId="0">
      <alignment/>
      <protection/>
    </xf>
    <xf numFmtId="0" fontId="12" fillId="11" borderId="0" applyNumberFormat="0" applyBorder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13" fillId="9" borderId="1" applyNumberFormat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42" fillId="13" borderId="0" applyNumberFormat="0" applyBorder="0" applyAlignment="0" applyProtection="0"/>
    <xf numFmtId="169" fontId="4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4" fontId="43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37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54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7" fillId="0" borderId="0">
      <alignment horizontal="center"/>
      <protection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>
      <alignment horizontal="center"/>
      <protection/>
    </xf>
    <xf numFmtId="0" fontId="17" fillId="0" borderId="0">
      <alignment horizontal="center"/>
      <protection/>
    </xf>
    <xf numFmtId="0" fontId="17" fillId="0" borderId="0">
      <alignment horizontal="center" textRotation="90"/>
      <protection/>
    </xf>
    <xf numFmtId="0" fontId="17" fillId="0" borderId="0">
      <alignment horizontal="center" textRotation="90"/>
      <protection/>
    </xf>
    <xf numFmtId="0" fontId="17" fillId="0" borderId="0">
      <alignment horizontal="center" textRotation="90"/>
      <protection/>
    </xf>
    <xf numFmtId="0" fontId="17" fillId="0" borderId="0">
      <alignment horizontal="center" textRotation="90"/>
      <protection/>
    </xf>
    <xf numFmtId="0" fontId="17" fillId="0" borderId="0">
      <alignment horizontal="center" textRotation="90"/>
      <protection/>
    </xf>
    <xf numFmtId="0" fontId="17" fillId="0" borderId="0">
      <alignment horizontal="center" textRotation="90"/>
      <protection/>
    </xf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0" fontId="21" fillId="24" borderId="1" applyNumberFormat="0" applyAlignment="0" applyProtection="0"/>
    <xf numFmtId="1" fontId="41" fillId="0" borderId="0" applyNumberFormat="0" applyFont="0" applyFill="0" applyBorder="0" applyAlignment="0">
      <protection/>
    </xf>
    <xf numFmtId="0" fontId="14" fillId="56" borderId="3" applyNumberFormat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4" fillId="0" borderId="0" applyNumberFormat="0">
      <alignment wrapText="1"/>
      <protection/>
    </xf>
    <xf numFmtId="0" fontId="18" fillId="0" borderId="8" applyNumberFormat="0" applyFill="0" applyAlignment="0" applyProtection="0"/>
    <xf numFmtId="0" fontId="19" fillId="0" borderId="5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1" fontId="41" fillId="0" borderId="0">
      <alignment/>
      <protection/>
    </xf>
    <xf numFmtId="0" fontId="43" fillId="0" borderId="0">
      <alignment/>
      <protection/>
    </xf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4" fillId="8" borderId="10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0" fontId="24" fillId="9" borderId="1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0" fontId="43" fillId="4" borderId="10" applyNumberFormat="0" applyFont="0" applyAlignment="0" applyProtection="0"/>
    <xf numFmtId="9" fontId="43" fillId="0" borderId="0" applyFont="0" applyFill="0" applyBorder="0" applyAlignment="0" applyProtection="0"/>
    <xf numFmtId="0" fontId="22" fillId="0" borderId="7" applyNumberFormat="0" applyFill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8" fontId="25" fillId="0" borderId="0">
      <alignment/>
      <protection/>
    </xf>
    <xf numFmtId="168" fontId="25" fillId="0" borderId="0">
      <alignment/>
      <protection/>
    </xf>
    <xf numFmtId="168" fontId="25" fillId="0" borderId="0">
      <alignment/>
      <protection/>
    </xf>
    <xf numFmtId="168" fontId="25" fillId="0" borderId="0">
      <alignment/>
      <protection/>
    </xf>
    <xf numFmtId="168" fontId="25" fillId="0" borderId="0">
      <alignment/>
      <protection/>
    </xf>
    <xf numFmtId="168" fontId="25" fillId="0" borderId="0">
      <alignment/>
      <protection/>
    </xf>
    <xf numFmtId="0" fontId="25" fillId="0" borderId="0">
      <alignment/>
      <protection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6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7" fillId="57" borderId="12" applyNumberFormat="0" applyProtection="0">
      <alignment vertical="center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center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57" borderId="12" applyNumberFormat="0" applyProtection="0">
      <alignment horizontal="left" vertical="top" indent="1"/>
    </xf>
    <xf numFmtId="0" fontId="26" fillId="6" borderId="0" applyNumberFormat="0" applyProtection="0">
      <alignment horizontal="left" vertical="center" indent="1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7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8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5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49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60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22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6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9" fillId="11" borderId="12" applyNumberFormat="0" applyProtection="0">
      <alignment horizontal="right" vertical="center"/>
    </xf>
    <xf numFmtId="0" fontId="26" fillId="62" borderId="13" applyNumberFormat="0" applyProtection="0">
      <alignment horizontal="left" vertical="center" indent="1"/>
    </xf>
    <xf numFmtId="0" fontId="26" fillId="62" borderId="13" applyNumberFormat="0" applyProtection="0">
      <alignment horizontal="left" vertical="center" indent="1"/>
    </xf>
    <xf numFmtId="0" fontId="26" fillId="62" borderId="13" applyNumberFormat="0" applyProtection="0">
      <alignment horizontal="left" vertical="center" indent="1"/>
    </xf>
    <xf numFmtId="0" fontId="26" fillId="62" borderId="13" applyNumberFormat="0" applyProtection="0">
      <alignment horizontal="left" vertical="center" indent="1"/>
    </xf>
    <xf numFmtId="0" fontId="9" fillId="10" borderId="0" applyNumberFormat="0" applyProtection="0">
      <alignment horizontal="left" vertical="center" indent="1"/>
    </xf>
    <xf numFmtId="0" fontId="9" fillId="42" borderId="0" applyNumberFormat="0" applyProtection="0">
      <alignment horizontal="left" vertical="center" indent="1"/>
    </xf>
    <xf numFmtId="0" fontId="9" fillId="42" borderId="0" applyNumberFormat="0" applyProtection="0">
      <alignment horizontal="left" vertical="center" indent="1"/>
    </xf>
    <xf numFmtId="0" fontId="9" fillId="42" borderId="0" applyNumberFormat="0" applyProtection="0">
      <alignment horizontal="left" vertical="center" indent="1"/>
    </xf>
    <xf numFmtId="0" fontId="28" fillId="21" borderId="0" applyNumberFormat="0" applyProtection="0">
      <alignment horizontal="left" vertical="center" indent="1"/>
    </xf>
    <xf numFmtId="0" fontId="28" fillId="43" borderId="0" applyNumberFormat="0" applyProtection="0">
      <alignment horizontal="left" vertical="center" indent="1"/>
    </xf>
    <xf numFmtId="0" fontId="28" fillId="43" borderId="0" applyNumberFormat="0" applyProtection="0">
      <alignment horizontal="left" vertical="center" indent="1"/>
    </xf>
    <xf numFmtId="0" fontId="28" fillId="43" borderId="0" applyNumberFormat="0" applyProtection="0">
      <alignment horizontal="left" vertical="center" indent="1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6" borderId="12" applyNumberFormat="0" applyProtection="0">
      <alignment horizontal="right" vertical="center"/>
    </xf>
    <xf numFmtId="0" fontId="9" fillId="10" borderId="0" applyNumberFormat="0" applyProtection="0">
      <alignment horizontal="left" vertical="center" indent="1"/>
    </xf>
    <xf numFmtId="0" fontId="9" fillId="42" borderId="0" applyNumberFormat="0" applyProtection="0">
      <alignment horizontal="left" vertical="center" indent="1"/>
    </xf>
    <xf numFmtId="0" fontId="9" fillId="42" borderId="0" applyNumberFormat="0" applyProtection="0">
      <alignment horizontal="left" vertical="center" indent="1"/>
    </xf>
    <xf numFmtId="0" fontId="9" fillId="42" borderId="0" applyNumberFormat="0" applyProtection="0">
      <alignment horizontal="left" vertical="center" indent="1"/>
    </xf>
    <xf numFmtId="0" fontId="9" fillId="6" borderId="0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43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center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43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21" borderId="12" applyNumberFormat="0" applyProtection="0">
      <alignment horizontal="left" vertical="top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center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6" borderId="12" applyNumberFormat="0" applyProtection="0">
      <alignment horizontal="left" vertical="top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42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center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42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10" borderId="12" applyNumberFormat="0" applyProtection="0">
      <alignment horizontal="left" vertical="top" indent="1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4" fillId="9" borderId="14" applyNumberFormat="0">
      <alignment/>
      <protection locked="0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29" fillId="8" borderId="12" applyNumberFormat="0" applyProtection="0">
      <alignment vertical="center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center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8" borderId="12" applyNumberFormat="0" applyProtection="0">
      <alignment horizontal="left" vertical="top" indent="1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42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42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29" fillId="10" borderId="12" applyNumberFormat="0" applyProtection="0">
      <alignment horizontal="right" vertical="center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center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9" fillId="6" borderId="12" applyNumberFormat="0" applyProtection="0">
      <alignment horizontal="left" vertical="top" indent="1"/>
    </xf>
    <xf numFmtId="0" fontId="30" fillId="46" borderId="0" applyNumberFormat="0" applyProtection="0">
      <alignment horizontal="left" vertical="center" indent="1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42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1" fillId="10" borderId="12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5" fillId="0" borderId="15" applyNumberFormat="0" applyFill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45" fillId="19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13" fillId="63" borderId="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24" fillId="63" borderId="11" applyNumberFormat="0" applyAlignment="0" applyProtection="0"/>
    <xf numFmtId="0" fontId="46" fillId="0" borderId="0" applyNumberFormat="0" applyFill="0" applyBorder="0" applyAlignment="0" applyProtection="0"/>
    <xf numFmtId="175" fontId="43" fillId="0" borderId="0" applyFont="0" applyFill="0" applyBorder="0" applyAlignment="0" applyProtection="0"/>
    <xf numFmtId="176" fontId="43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11" fillId="31" borderId="0" applyNumberFormat="0" applyBorder="0" applyAlignment="0" applyProtection="0"/>
    <xf numFmtId="0" fontId="11" fillId="67" borderId="0" applyNumberFormat="0" applyBorder="0" applyAlignment="0" applyProtection="0"/>
    <xf numFmtId="0" fontId="79" fillId="68" borderId="0" applyNumberFormat="0" applyBorder="0" applyAlignment="0" applyProtection="0"/>
    <xf numFmtId="0" fontId="49" fillId="69" borderId="0" applyNumberFormat="0" applyBorder="0" applyAlignment="0" applyProtection="0"/>
    <xf numFmtId="0" fontId="79" fillId="70" borderId="0" applyNumberFormat="0" applyBorder="0" applyAlignment="0" applyProtection="0"/>
    <xf numFmtId="0" fontId="49" fillId="58" borderId="0" applyNumberFormat="0" applyBorder="0" applyAlignment="0" applyProtection="0"/>
    <xf numFmtId="0" fontId="79" fillId="71" borderId="0" applyNumberFormat="0" applyBorder="0" applyAlignment="0" applyProtection="0"/>
    <xf numFmtId="0" fontId="49" fillId="22" borderId="0" applyNumberFormat="0" applyBorder="0" applyAlignment="0" applyProtection="0"/>
    <xf numFmtId="0" fontId="79" fillId="72" borderId="0" applyNumberFormat="0" applyBorder="0" applyAlignment="0" applyProtection="0"/>
    <xf numFmtId="0" fontId="49" fillId="73" borderId="0" applyNumberFormat="0" applyBorder="0" applyAlignment="0" applyProtection="0"/>
    <xf numFmtId="0" fontId="79" fillId="74" borderId="0" applyNumberFormat="0" applyBorder="0" applyAlignment="0" applyProtection="0"/>
    <xf numFmtId="0" fontId="49" fillId="48" borderId="0" applyNumberFormat="0" applyBorder="0" applyAlignment="0" applyProtection="0"/>
    <xf numFmtId="0" fontId="79" fillId="75" borderId="0" applyNumberFormat="0" applyBorder="0" applyAlignment="0" applyProtection="0"/>
    <xf numFmtId="0" fontId="49" fillId="49" borderId="0" applyNumberFormat="0" applyBorder="0" applyAlignment="0" applyProtection="0"/>
    <xf numFmtId="0" fontId="80" fillId="76" borderId="16" applyNumberFormat="0" applyAlignment="0" applyProtection="0"/>
    <xf numFmtId="0" fontId="50" fillId="77" borderId="1" applyNumberFormat="0" applyAlignment="0" applyProtection="0"/>
    <xf numFmtId="0" fontId="81" fillId="78" borderId="17" applyNumberFormat="0" applyAlignment="0" applyProtection="0"/>
    <xf numFmtId="0" fontId="51" fillId="23" borderId="11" applyNumberFormat="0" applyAlignment="0" applyProtection="0"/>
    <xf numFmtId="0" fontId="82" fillId="78" borderId="16" applyNumberFormat="0" applyAlignment="0" applyProtection="0"/>
    <xf numFmtId="0" fontId="52" fillId="23" borderId="1" applyNumberFormat="0" applyAlignment="0" applyProtection="0"/>
    <xf numFmtId="0" fontId="8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0" borderId="18" applyNumberFormat="0" applyFill="0" applyAlignment="0" applyProtection="0"/>
    <xf numFmtId="0" fontId="53" fillId="0" borderId="19" applyNumberFormat="0" applyFill="0" applyAlignment="0" applyProtection="0"/>
    <xf numFmtId="0" fontId="85" fillId="0" borderId="20" applyNumberFormat="0" applyFill="0" applyAlignment="0" applyProtection="0"/>
    <xf numFmtId="0" fontId="54" fillId="0" borderId="5" applyNumberFormat="0" applyFill="0" applyAlignment="0" applyProtection="0"/>
    <xf numFmtId="0" fontId="86" fillId="0" borderId="21" applyNumberFormat="0" applyFill="0" applyAlignment="0" applyProtection="0"/>
    <xf numFmtId="0" fontId="55" fillId="0" borderId="22" applyNumberFormat="0" applyFill="0" applyAlignment="0" applyProtection="0"/>
    <xf numFmtId="0" fontId="8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7" fillId="0" borderId="23" applyNumberFormat="0" applyFill="0" applyAlignment="0" applyProtection="0"/>
    <xf numFmtId="0" fontId="56" fillId="0" borderId="24" applyNumberFormat="0" applyFill="0" applyAlignment="0" applyProtection="0"/>
    <xf numFmtId="0" fontId="88" fillId="79" borderId="25" applyNumberFormat="0" applyAlignment="0" applyProtection="0"/>
    <xf numFmtId="0" fontId="57" fillId="47" borderId="3" applyNumberFormat="0" applyAlignment="0" applyProtection="0"/>
    <xf numFmtId="0" fontId="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80" borderId="0" applyNumberFormat="0" applyBorder="0" applyAlignment="0" applyProtection="0"/>
    <xf numFmtId="0" fontId="58" fillId="57" borderId="0" applyNumberFormat="0" applyBorder="0" applyAlignment="0" applyProtection="0"/>
    <xf numFmtId="0" fontId="4" fillId="0" borderId="26" applyFill="0" applyBorder="0">
      <alignment/>
      <protection/>
    </xf>
    <xf numFmtId="0" fontId="4" fillId="0" borderId="26" applyFill="0" applyBorder="0">
      <alignment/>
      <protection/>
    </xf>
    <xf numFmtId="0" fontId="4" fillId="0" borderId="26" applyFill="0" applyBorder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9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3" fillId="0" borderId="0">
      <alignment/>
      <protection/>
    </xf>
    <xf numFmtId="0" fontId="3" fillId="0" borderId="0">
      <alignment/>
      <protection/>
    </xf>
    <xf numFmtId="0" fontId="3" fillId="0" borderId="0">
      <alignment horizontal="left"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9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2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9" fillId="58" borderId="0" applyBorder="0" applyAlignment="0">
      <protection/>
    </xf>
    <xf numFmtId="0" fontId="95" fillId="81" borderId="0" applyNumberFormat="0" applyBorder="0" applyAlignment="0" applyProtection="0"/>
    <xf numFmtId="0" fontId="59" fillId="51" borderId="0" applyNumberFormat="0" applyBorder="0" applyAlignment="0" applyProtection="0"/>
    <xf numFmtId="0" fontId="9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4" fillId="8" borderId="10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0" fontId="1" fillId="82" borderId="2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3" fillId="0" borderId="0" applyFont="0" applyFill="0" applyBorder="0" applyAlignment="0" applyProtection="0"/>
    <xf numFmtId="9" fontId="4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3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97" fillId="0" borderId="28" applyNumberFormat="0" applyFill="0" applyAlignment="0" applyProtection="0"/>
    <xf numFmtId="0" fontId="61" fillId="0" borderId="7" applyNumberFormat="0" applyFill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9" fillId="83" borderId="0" applyNumberFormat="0" applyBorder="0" applyAlignment="0" applyProtection="0"/>
    <xf numFmtId="0" fontId="63" fillId="55" borderId="0" applyNumberFormat="0" applyBorder="0" applyAlignment="0" applyProtection="0"/>
    <xf numFmtId="0" fontId="4" fillId="0" borderId="0">
      <alignment/>
      <protection/>
    </xf>
  </cellStyleXfs>
  <cellXfs count="86">
    <xf numFmtId="0" fontId="0" fillId="0" borderId="0" xfId="0" applyFont="1" applyAlignment="1">
      <alignment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5" fillId="0" borderId="0" xfId="0" applyFont="1" applyFill="1" applyAlignment="1">
      <alignment vertical="center"/>
    </xf>
    <xf numFmtId="0" fontId="65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left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/>
    </xf>
    <xf numFmtId="0" fontId="66" fillId="0" borderId="0" xfId="0" applyFont="1" applyAlignment="1">
      <alignment/>
    </xf>
    <xf numFmtId="0" fontId="67" fillId="0" borderId="29" xfId="3133" applyFont="1" applyFill="1" applyBorder="1" applyAlignment="1">
      <alignment horizontal="center" vertical="center" wrapText="1"/>
      <protection/>
    </xf>
    <xf numFmtId="0" fontId="65" fillId="0" borderId="30" xfId="0" applyFont="1" applyFill="1" applyBorder="1" applyAlignment="1">
      <alignment horizontal="center" vertical="center" wrapText="1"/>
    </xf>
    <xf numFmtId="0" fontId="64" fillId="0" borderId="0" xfId="0" applyFont="1" applyAlignment="1">
      <alignment vertical="top"/>
    </xf>
    <xf numFmtId="9" fontId="65" fillId="0" borderId="30" xfId="0" applyNumberFormat="1" applyFont="1" applyFill="1" applyBorder="1" applyAlignment="1">
      <alignment horizontal="center" vertical="center"/>
    </xf>
    <xf numFmtId="9" fontId="65" fillId="0" borderId="31" xfId="0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166" fontId="64" fillId="0" borderId="32" xfId="0" applyNumberFormat="1" applyFont="1" applyFill="1" applyBorder="1" applyAlignment="1">
      <alignment vertical="center"/>
    </xf>
    <xf numFmtId="180" fontId="64" fillId="0" borderId="32" xfId="0" applyNumberFormat="1" applyFont="1" applyFill="1" applyBorder="1" applyAlignment="1">
      <alignment horizontal="center" vertical="center"/>
    </xf>
    <xf numFmtId="166" fontId="64" fillId="0" borderId="32" xfId="0" applyNumberFormat="1" applyFont="1" applyFill="1" applyBorder="1" applyAlignment="1">
      <alignment horizontal="center" vertical="center"/>
    </xf>
    <xf numFmtId="166" fontId="64" fillId="0" borderId="33" xfId="0" applyNumberFormat="1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166" fontId="64" fillId="0" borderId="29" xfId="0" applyNumberFormat="1" applyFont="1" applyFill="1" applyBorder="1" applyAlignment="1">
      <alignment vertical="center"/>
    </xf>
    <xf numFmtId="180" fontId="64" fillId="0" borderId="29" xfId="0" applyNumberFormat="1" applyFont="1" applyFill="1" applyBorder="1" applyAlignment="1">
      <alignment horizontal="center" vertical="center"/>
    </xf>
    <xf numFmtId="166" fontId="64" fillId="0" borderId="29" xfId="0" applyNumberFormat="1" applyFont="1" applyFill="1" applyBorder="1" applyAlignment="1">
      <alignment horizontal="center" vertical="center"/>
    </xf>
    <xf numFmtId="166" fontId="64" fillId="0" borderId="34" xfId="0" applyNumberFormat="1" applyFont="1" applyFill="1" applyBorder="1" applyAlignment="1">
      <alignment vertical="center"/>
    </xf>
    <xf numFmtId="180" fontId="64" fillId="0" borderId="34" xfId="0" applyNumberFormat="1" applyFont="1" applyFill="1" applyBorder="1" applyAlignment="1">
      <alignment horizontal="center" vertical="center"/>
    </xf>
    <xf numFmtId="166" fontId="64" fillId="0" borderId="34" xfId="0" applyNumberFormat="1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181" fontId="64" fillId="0" borderId="0" xfId="0" applyNumberFormat="1" applyFont="1" applyFill="1" applyAlignment="1">
      <alignment horizontal="center" vertical="center"/>
    </xf>
    <xf numFmtId="181" fontId="64" fillId="0" borderId="0" xfId="0" applyNumberFormat="1" applyFont="1" applyFill="1" applyAlignment="1">
      <alignment horizontal="center" vertical="center"/>
    </xf>
    <xf numFmtId="181" fontId="65" fillId="0" borderId="35" xfId="0" applyNumberFormat="1" applyFont="1" applyFill="1" applyBorder="1" applyAlignment="1">
      <alignment horizontal="center" vertical="center"/>
    </xf>
    <xf numFmtId="181" fontId="64" fillId="0" borderId="36" xfId="0" applyNumberFormat="1" applyFont="1" applyFill="1" applyBorder="1" applyAlignment="1">
      <alignment horizontal="center" vertical="center"/>
    </xf>
    <xf numFmtId="181" fontId="64" fillId="0" borderId="36" xfId="0" applyNumberFormat="1" applyFont="1" applyFill="1" applyBorder="1" applyAlignment="1">
      <alignment horizontal="center" vertical="center"/>
    </xf>
    <xf numFmtId="181" fontId="64" fillId="0" borderId="37" xfId="0" applyNumberFormat="1" applyFont="1" applyFill="1" applyBorder="1" applyAlignment="1">
      <alignment horizontal="center" vertical="center"/>
    </xf>
    <xf numFmtId="181" fontId="64" fillId="0" borderId="38" xfId="0" applyNumberFormat="1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vertical="center"/>
    </xf>
    <xf numFmtId="0" fontId="64" fillId="0" borderId="32" xfId="0" applyFont="1" applyFill="1" applyBorder="1" applyAlignment="1">
      <alignment horizontal="center" vertical="center"/>
    </xf>
    <xf numFmtId="181" fontId="65" fillId="0" borderId="26" xfId="0" applyNumberFormat="1" applyFont="1" applyFill="1" applyBorder="1" applyAlignment="1">
      <alignment horizontal="center" vertical="center"/>
    </xf>
    <xf numFmtId="49" fontId="64" fillId="0" borderId="36" xfId="0" applyNumberFormat="1" applyFont="1" applyFill="1" applyBorder="1" applyAlignment="1">
      <alignment horizontal="center" vertical="center"/>
    </xf>
    <xf numFmtId="166" fontId="64" fillId="0" borderId="39" xfId="0" applyNumberFormat="1" applyFont="1" applyFill="1" applyBorder="1" applyAlignment="1">
      <alignment horizontal="center" vertical="center"/>
    </xf>
    <xf numFmtId="166" fontId="64" fillId="0" borderId="40" xfId="0" applyNumberFormat="1" applyFont="1" applyFill="1" applyBorder="1" applyAlignment="1">
      <alignment horizontal="center" vertical="center"/>
    </xf>
    <xf numFmtId="180" fontId="69" fillId="0" borderId="32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/>
    </xf>
    <xf numFmtId="166" fontId="65" fillId="0" borderId="35" xfId="0" applyNumberFormat="1" applyFont="1" applyFill="1" applyBorder="1" applyAlignment="1">
      <alignment horizontal="center" vertical="center"/>
    </xf>
    <xf numFmtId="166" fontId="65" fillId="0" borderId="41" xfId="0" applyNumberFormat="1" applyFont="1" applyFill="1" applyBorder="1" applyAlignment="1">
      <alignment horizontal="center" vertical="center"/>
    </xf>
    <xf numFmtId="166" fontId="65" fillId="0" borderId="42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5" fillId="0" borderId="35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vertical="center"/>
    </xf>
    <xf numFmtId="0" fontId="64" fillId="0" borderId="44" xfId="0" applyFont="1" applyFill="1" applyBorder="1" applyAlignment="1">
      <alignment vertical="center"/>
    </xf>
    <xf numFmtId="0" fontId="64" fillId="0" borderId="43" xfId="0" applyFont="1" applyFill="1" applyBorder="1" applyAlignment="1">
      <alignment horizontal="center" vertical="center"/>
    </xf>
    <xf numFmtId="0" fontId="64" fillId="0" borderId="44" xfId="0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4" fillId="0" borderId="45" xfId="0" applyFont="1" applyFill="1" applyBorder="1" applyAlignment="1">
      <alignment vertical="center" wrapText="1"/>
    </xf>
    <xf numFmtId="0" fontId="64" fillId="0" borderId="44" xfId="0" applyFont="1" applyFill="1" applyBorder="1" applyAlignment="1">
      <alignment vertical="center" wrapText="1"/>
    </xf>
    <xf numFmtId="0" fontId="64" fillId="0" borderId="30" xfId="0" applyFont="1" applyFill="1" applyBorder="1" applyAlignment="1">
      <alignment horizontal="center" vertical="center"/>
    </xf>
    <xf numFmtId="0" fontId="64" fillId="0" borderId="45" xfId="0" applyFont="1" applyFill="1" applyBorder="1" applyAlignment="1">
      <alignment horizontal="center" vertical="center"/>
    </xf>
    <xf numFmtId="0" fontId="64" fillId="0" borderId="46" xfId="0" applyFont="1" applyFill="1" applyBorder="1" applyAlignment="1">
      <alignment vertical="center" wrapText="1"/>
    </xf>
    <xf numFmtId="0" fontId="64" fillId="0" borderId="46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181" fontId="65" fillId="0" borderId="47" xfId="0" applyNumberFormat="1" applyFont="1" applyFill="1" applyBorder="1" applyAlignment="1">
      <alignment horizontal="center" vertical="center" wrapText="1"/>
    </xf>
    <xf numFmtId="181" fontId="65" fillId="0" borderId="48" xfId="0" applyNumberFormat="1" applyFont="1" applyFill="1" applyBorder="1" applyAlignment="1">
      <alignment horizontal="center" vertical="center" wrapText="1"/>
    </xf>
    <xf numFmtId="181" fontId="65" fillId="0" borderId="49" xfId="0" applyNumberFormat="1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65" fillId="0" borderId="46" xfId="0" applyFont="1" applyFill="1" applyBorder="1" applyAlignment="1">
      <alignment horizontal="center" vertical="center" wrapText="1"/>
    </xf>
    <xf numFmtId="0" fontId="64" fillId="0" borderId="50" xfId="0" applyFont="1" applyFill="1" applyBorder="1" applyAlignment="1">
      <alignment horizontal="center" vertical="center" wrapText="1"/>
    </xf>
    <xf numFmtId="0" fontId="64" fillId="0" borderId="51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left" vertical="center"/>
    </xf>
    <xf numFmtId="0" fontId="65" fillId="0" borderId="52" xfId="0" applyFont="1" applyFill="1" applyBorder="1" applyAlignment="1">
      <alignment horizontal="center" vertical="center" wrapText="1"/>
    </xf>
    <xf numFmtId="0" fontId="65" fillId="0" borderId="53" xfId="0" applyFont="1" applyFill="1" applyBorder="1" applyAlignment="1">
      <alignment horizontal="center" vertical="center" wrapText="1"/>
    </xf>
    <xf numFmtId="0" fontId="65" fillId="0" borderId="50" xfId="0" applyFont="1" applyFill="1" applyBorder="1" applyAlignment="1">
      <alignment horizontal="center" vertical="center" wrapText="1"/>
    </xf>
    <xf numFmtId="0" fontId="65" fillId="0" borderId="54" xfId="0" applyFont="1" applyFill="1" applyBorder="1" applyAlignment="1">
      <alignment horizontal="center" vertical="center" wrapText="1"/>
    </xf>
    <xf numFmtId="0" fontId="65" fillId="0" borderId="51" xfId="0" applyFont="1" applyFill="1" applyBorder="1" applyAlignment="1">
      <alignment horizontal="center" vertical="center" wrapText="1"/>
    </xf>
    <xf numFmtId="0" fontId="64" fillId="0" borderId="30" xfId="0" applyFont="1" applyFill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44" xfId="0" applyBorder="1" applyAlignment="1">
      <alignment/>
    </xf>
    <xf numFmtId="0" fontId="64" fillId="0" borderId="30" xfId="0" applyFont="1" applyFill="1" applyBorder="1" applyAlignment="1">
      <alignment horizontal="center" vertical="center"/>
    </xf>
    <xf numFmtId="0" fontId="64" fillId="0" borderId="43" xfId="0" applyFont="1" applyFill="1" applyBorder="1" applyAlignment="1">
      <alignment horizontal="center" vertical="center" wrapText="1"/>
    </xf>
    <xf numFmtId="0" fontId="64" fillId="0" borderId="45" xfId="0" applyFont="1" applyFill="1" applyBorder="1" applyAlignment="1">
      <alignment horizontal="center" vertical="center" wrapText="1"/>
    </xf>
    <xf numFmtId="0" fontId="64" fillId="0" borderId="46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3949">
    <cellStyle name="Normal" xfId="0"/>
    <cellStyle name="_  NF" xfId="15"/>
    <cellStyle name="_  NF_Prezentace KW 16_inet" xfId="16"/>
    <cellStyle name="_  NF_Prezentace KW 17_inet" xfId="17"/>
    <cellStyle name="_  NF_Prezentace KW 18_inet" xfId="18"/>
    <cellStyle name="_  NF_Prezentace KW 19_inet" xfId="19"/>
    <cellStyle name="_  NF_Prezentace KW 20_inet" xfId="20"/>
    <cellStyle name="_ BM" xfId="21"/>
    <cellStyle name="_ BM_Prezentace KW 16_inet" xfId="22"/>
    <cellStyle name="_ BM_Prezentace KW 17_inet" xfId="23"/>
    <cellStyle name="_ BM_Prezentace KW 18_inet" xfId="24"/>
    <cellStyle name="_ BM_Prezentace KW 19_inet" xfId="25"/>
    <cellStyle name="_ BM_Prezentace KW 20_inet" xfId="26"/>
    <cellStyle name="_ FOOD" xfId="27"/>
    <cellStyle name="_ FOOD_Prezentace KW 16_inet" xfId="28"/>
    <cellStyle name="_ FOOD_Prezentace KW 17_inet" xfId="29"/>
    <cellStyle name="_ FOOD_Prezentace KW 18_inet" xfId="30"/>
    <cellStyle name="_ FOOD_Prezentace KW 19_inet" xfId="31"/>
    <cellStyle name="_ FOOD_Prezentace KW 20_inet" xfId="32"/>
    <cellStyle name="_9-10 кн" xfId="33"/>
    <cellStyle name="_akce2" xfId="34"/>
    <cellStyle name="_KW 2005" xfId="35"/>
    <cellStyle name="_KW40-43 BL_694a695" xfId="36"/>
    <cellStyle name="_mimoleták_vzor" xfId="37"/>
    <cellStyle name="_PERSONAL" xfId="38"/>
    <cellStyle name="_PERSONAL_1" xfId="39"/>
    <cellStyle name="_prognóza 2" xfId="40"/>
    <cellStyle name="_prognóza 2_Prezentace KW 16_inet" xfId="41"/>
    <cellStyle name="_prognóza 2_Prezentace KW 17_inet" xfId="42"/>
    <cellStyle name="_prognóza 2_Prezentace KW 18_inet" xfId="43"/>
    <cellStyle name="_prognóza 2_Prezentace KW 19_inet" xfId="44"/>
    <cellStyle name="_prognóza 2_Prezentace KW 20_inet" xfId="45"/>
    <cellStyle name="_prognóza 37+liberec+olomouc a 44" xfId="46"/>
    <cellStyle name="_prognóza 37+liberec+olomouc a 44_Prezentace KW 16_inet" xfId="47"/>
    <cellStyle name="_prognóza 37+liberec+olomouc a 44_Prezentace KW 17_inet" xfId="48"/>
    <cellStyle name="_prognóza 37+liberec+olomouc a 44_Prezentace KW 18_inet" xfId="49"/>
    <cellStyle name="_prognóza 37+liberec+olomouc a 44_Prezentace KW 19_inet" xfId="50"/>
    <cellStyle name="_prognóza 37+liberec+olomouc a 44_Prezentace KW 20_inet" xfId="51"/>
    <cellStyle name="_Termíny_FB_a_BFB_2008" xfId="52"/>
    <cellStyle name="_Vzor_Okay_cenik_CR" xfId="53"/>
    <cellStyle name="_Формуляр Акции для NF &amp; TEXT" xfId="54"/>
    <cellStyle name="0,0&#13;&#10;NA&#13;&#10;" xfId="55"/>
    <cellStyle name="20 % – Zvýraznění1" xfId="56"/>
    <cellStyle name="20 % – Zvýraznění2" xfId="57"/>
    <cellStyle name="20 % – Zvýraznění3" xfId="58"/>
    <cellStyle name="20 % – Zvýraznění4" xfId="59"/>
    <cellStyle name="20 % – Zvýraznění5" xfId="60"/>
    <cellStyle name="20 % – Zvýraznění6" xfId="61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— акцент1" xfId="68"/>
    <cellStyle name="20% - Акцент1 2" xfId="69"/>
    <cellStyle name="20% — акцент1 2" xfId="70"/>
    <cellStyle name="20% - Акцент1 2 2" xfId="71"/>
    <cellStyle name="20% — акцент1 2 2" xfId="72"/>
    <cellStyle name="20% - Акцент1 2 3" xfId="73"/>
    <cellStyle name="20% — акцент1 2 3" xfId="74"/>
    <cellStyle name="20% — акцент1 3" xfId="75"/>
    <cellStyle name="20% — акцент1 3 2" xfId="76"/>
    <cellStyle name="20% — акцент1 4" xfId="77"/>
    <cellStyle name="20% — акцент2" xfId="78"/>
    <cellStyle name="20% - Акцент2 2" xfId="79"/>
    <cellStyle name="20% — акцент2 2" xfId="80"/>
    <cellStyle name="20% - Акцент2 2 2" xfId="81"/>
    <cellStyle name="20% — акцент2 2 2" xfId="82"/>
    <cellStyle name="20% - Акцент2 2 3" xfId="83"/>
    <cellStyle name="20% — акцент2 2 3" xfId="84"/>
    <cellStyle name="20% — акцент2 3" xfId="85"/>
    <cellStyle name="20% — акцент2 3 2" xfId="86"/>
    <cellStyle name="20% — акцент2 4" xfId="87"/>
    <cellStyle name="20% — акцент3" xfId="88"/>
    <cellStyle name="20% - Акцент3 2" xfId="89"/>
    <cellStyle name="20% — акцент3 2" xfId="90"/>
    <cellStyle name="20% - Акцент3 2 2" xfId="91"/>
    <cellStyle name="20% — акцент3 2 2" xfId="92"/>
    <cellStyle name="20% - Акцент3 2 3" xfId="93"/>
    <cellStyle name="20% — акцент3 2 3" xfId="94"/>
    <cellStyle name="20% — акцент3 3" xfId="95"/>
    <cellStyle name="20% — акцент3 3 2" xfId="96"/>
    <cellStyle name="20% — акцент3 4" xfId="97"/>
    <cellStyle name="20% — акцент4" xfId="98"/>
    <cellStyle name="20% - Акцент4 2" xfId="99"/>
    <cellStyle name="20% — акцент4 2" xfId="100"/>
    <cellStyle name="20% - Акцент4 2 2" xfId="101"/>
    <cellStyle name="20% — акцент4 2 2" xfId="102"/>
    <cellStyle name="20% - Акцент4 2 3" xfId="103"/>
    <cellStyle name="20% — акцент4 2 3" xfId="104"/>
    <cellStyle name="20% — акцент4 3" xfId="105"/>
    <cellStyle name="20% — акцент4 3 2" xfId="106"/>
    <cellStyle name="20% — акцент4 4" xfId="107"/>
    <cellStyle name="20% — акцент5" xfId="108"/>
    <cellStyle name="20% - Акцент5 2" xfId="109"/>
    <cellStyle name="20% — акцент5 2" xfId="110"/>
    <cellStyle name="20% - Акцент5 2 2" xfId="111"/>
    <cellStyle name="20% — акцент5 2 2" xfId="112"/>
    <cellStyle name="20% - Акцент5 2 3" xfId="113"/>
    <cellStyle name="20% — акцент5 2 3" xfId="114"/>
    <cellStyle name="20% — акцент5 3" xfId="115"/>
    <cellStyle name="20% — акцент5 3 2" xfId="116"/>
    <cellStyle name="20% — акцент5 4" xfId="117"/>
    <cellStyle name="20% — акцент6" xfId="118"/>
    <cellStyle name="20% - Акцент6 2" xfId="119"/>
    <cellStyle name="20% — акцент6 2" xfId="120"/>
    <cellStyle name="20% - Акцент6 2 2" xfId="121"/>
    <cellStyle name="20% — акцент6 2 2" xfId="122"/>
    <cellStyle name="20% - Акцент6 2 3" xfId="123"/>
    <cellStyle name="20% — акцент6 2 3" xfId="124"/>
    <cellStyle name="20% — акцент6 3" xfId="125"/>
    <cellStyle name="20% — акцент6 3 2" xfId="126"/>
    <cellStyle name="20% — акцент6 4" xfId="127"/>
    <cellStyle name="40 % – Zvýraznění1" xfId="128"/>
    <cellStyle name="40 % – Zvýraznění2" xfId="129"/>
    <cellStyle name="40 % – Zvýraznění3" xfId="130"/>
    <cellStyle name="40 % – Zvýraznění4" xfId="131"/>
    <cellStyle name="40 % – Zvýraznění5" xfId="132"/>
    <cellStyle name="40 % – Zvýraznění6" xfId="133"/>
    <cellStyle name="40% - Accent1" xfId="134"/>
    <cellStyle name="40% - Accent2" xfId="135"/>
    <cellStyle name="40% - Accent3" xfId="136"/>
    <cellStyle name="40% - Accent4" xfId="137"/>
    <cellStyle name="40% - Accent5" xfId="138"/>
    <cellStyle name="40% - Accent6" xfId="139"/>
    <cellStyle name="40% — акцент1" xfId="140"/>
    <cellStyle name="40% - Акцент1 2" xfId="141"/>
    <cellStyle name="40% — акцент1 2" xfId="142"/>
    <cellStyle name="40% - Акцент1 2 2" xfId="143"/>
    <cellStyle name="40% — акцент1 2 2" xfId="144"/>
    <cellStyle name="40% - Акцент1 2 3" xfId="145"/>
    <cellStyle name="40% — акцент1 2 3" xfId="146"/>
    <cellStyle name="40% — акцент1 3" xfId="147"/>
    <cellStyle name="40% — акцент1 3 2" xfId="148"/>
    <cellStyle name="40% — акцент1 4" xfId="149"/>
    <cellStyle name="40% — акцент2" xfId="150"/>
    <cellStyle name="40% - Акцент2 2" xfId="151"/>
    <cellStyle name="40% — акцент2 2" xfId="152"/>
    <cellStyle name="40% - Акцент2 2 2" xfId="153"/>
    <cellStyle name="40% — акцент2 2 2" xfId="154"/>
    <cellStyle name="40% - Акцент2 2 3" xfId="155"/>
    <cellStyle name="40% — акцент2 2 3" xfId="156"/>
    <cellStyle name="40% — акцент2 3" xfId="157"/>
    <cellStyle name="40% — акцент2 3 2" xfId="158"/>
    <cellStyle name="40% — акцент2 4" xfId="159"/>
    <cellStyle name="40% — акцент3" xfId="160"/>
    <cellStyle name="40% - Акцент3 2" xfId="161"/>
    <cellStyle name="40% — акцент3 2" xfId="162"/>
    <cellStyle name="40% - Акцент3 2 2" xfId="163"/>
    <cellStyle name="40% — акцент3 2 2" xfId="164"/>
    <cellStyle name="40% - Акцент3 2 3" xfId="165"/>
    <cellStyle name="40% — акцент3 2 3" xfId="166"/>
    <cellStyle name="40% — акцент3 3" xfId="167"/>
    <cellStyle name="40% — акцент3 3 2" xfId="168"/>
    <cellStyle name="40% — акцент3 4" xfId="169"/>
    <cellStyle name="40% — акцент4" xfId="170"/>
    <cellStyle name="40% - Акцент4 2" xfId="171"/>
    <cellStyle name="40% — акцент4 2" xfId="172"/>
    <cellStyle name="40% - Акцент4 2 2" xfId="173"/>
    <cellStyle name="40% — акцент4 2 2" xfId="174"/>
    <cellStyle name="40% - Акцент4 2 3" xfId="175"/>
    <cellStyle name="40% — акцент4 2 3" xfId="176"/>
    <cellStyle name="40% — акцент4 3" xfId="177"/>
    <cellStyle name="40% — акцент4 3 2" xfId="178"/>
    <cellStyle name="40% — акцент4 4" xfId="179"/>
    <cellStyle name="40% — акцент5" xfId="180"/>
    <cellStyle name="40% - Акцент5 2" xfId="181"/>
    <cellStyle name="40% — акцент5 2" xfId="182"/>
    <cellStyle name="40% - Акцент5 2 2" xfId="183"/>
    <cellStyle name="40% — акцент5 2 2" xfId="184"/>
    <cellStyle name="40% - Акцент5 2 3" xfId="185"/>
    <cellStyle name="40% — акцент5 2 3" xfId="186"/>
    <cellStyle name="40% — акцент5 3" xfId="187"/>
    <cellStyle name="40% — акцент5 3 2" xfId="188"/>
    <cellStyle name="40% — акцент5 4" xfId="189"/>
    <cellStyle name="40% — акцент6" xfId="190"/>
    <cellStyle name="40% - Акцент6 2" xfId="191"/>
    <cellStyle name="40% — акцент6 2" xfId="192"/>
    <cellStyle name="40% - Акцент6 2 2" xfId="193"/>
    <cellStyle name="40% — акцент6 2 2" xfId="194"/>
    <cellStyle name="40% - Акцент6 2 3" xfId="195"/>
    <cellStyle name="40% — акцент6 2 3" xfId="196"/>
    <cellStyle name="40% — акцент6 3" xfId="197"/>
    <cellStyle name="40% — акцент6 3 2" xfId="198"/>
    <cellStyle name="40% — акцент6 4" xfId="199"/>
    <cellStyle name="60 % – Zvýraznění1" xfId="200"/>
    <cellStyle name="60 % – Zvýraznění2" xfId="201"/>
    <cellStyle name="60 % – Zvýraznění3" xfId="202"/>
    <cellStyle name="60 % – Zvýraznění4" xfId="203"/>
    <cellStyle name="60 % – Zvýraznění5" xfId="204"/>
    <cellStyle name="60 % – Zvýraznění6" xfId="205"/>
    <cellStyle name="60% - Accent1" xfId="206"/>
    <cellStyle name="60% - Accent2" xfId="207"/>
    <cellStyle name="60% - Accent3" xfId="208"/>
    <cellStyle name="60% - Accent4" xfId="209"/>
    <cellStyle name="60% - Accent5" xfId="210"/>
    <cellStyle name="60% - Accent6" xfId="211"/>
    <cellStyle name="60% — акцент1" xfId="212"/>
    <cellStyle name="60% - Акцент1 2" xfId="213"/>
    <cellStyle name="60% — акцент2" xfId="214"/>
    <cellStyle name="60% — акцент3" xfId="215"/>
    <cellStyle name="60% — акцент4" xfId="216"/>
    <cellStyle name="60% — акцент5" xfId="217"/>
    <cellStyle name="60% — акцент6" xfId="218"/>
    <cellStyle name="Accent" xfId="219"/>
    <cellStyle name="Accent 1" xfId="220"/>
    <cellStyle name="Accent 2" xfId="221"/>
    <cellStyle name="Accent 3" xfId="222"/>
    <cellStyle name="Accent1" xfId="223"/>
    <cellStyle name="Accent1 - 20%" xfId="224"/>
    <cellStyle name="Accent1 - 20% 2" xfId="225"/>
    <cellStyle name="Accent1 - 20% 2 2" xfId="226"/>
    <cellStyle name="Accent1 - 20% 2 2 2" xfId="227"/>
    <cellStyle name="Accent1 - 20% 2 3" xfId="228"/>
    <cellStyle name="Accent1 - 20% 3" xfId="229"/>
    <cellStyle name="Accent1 - 20% 3 2" xfId="230"/>
    <cellStyle name="Accent1 - 20% 3 2 2" xfId="231"/>
    <cellStyle name="Accent1 - 20% 3 3" xfId="232"/>
    <cellStyle name="Accent1 - 20% 4" xfId="233"/>
    <cellStyle name="Accent1 - 20% 4 2" xfId="234"/>
    <cellStyle name="Accent1 - 20% 4 2 2" xfId="235"/>
    <cellStyle name="Accent1 - 20% 4 3" xfId="236"/>
    <cellStyle name="Accent1 - 20% 5" xfId="237"/>
    <cellStyle name="Accent1 - 20% 5 2" xfId="238"/>
    <cellStyle name="Accent1 - 20% 6" xfId="239"/>
    <cellStyle name="Accent1 - 40%" xfId="240"/>
    <cellStyle name="Accent1 - 40% 2" xfId="241"/>
    <cellStyle name="Accent1 - 40% 2 2" xfId="242"/>
    <cellStyle name="Accent1 - 40% 2 2 2" xfId="243"/>
    <cellStyle name="Accent1 - 40% 2 3" xfId="244"/>
    <cellStyle name="Accent1 - 40% 3" xfId="245"/>
    <cellStyle name="Accent1 - 40% 3 2" xfId="246"/>
    <cellStyle name="Accent1 - 40% 3 2 2" xfId="247"/>
    <cellStyle name="Accent1 - 40% 3 3" xfId="248"/>
    <cellStyle name="Accent1 - 40% 4" xfId="249"/>
    <cellStyle name="Accent1 - 40% 4 2" xfId="250"/>
    <cellStyle name="Accent1 - 40% 4 2 2" xfId="251"/>
    <cellStyle name="Accent1 - 40% 4 3" xfId="252"/>
    <cellStyle name="Accent1 - 40% 5" xfId="253"/>
    <cellStyle name="Accent1 - 40% 5 2" xfId="254"/>
    <cellStyle name="Accent1 - 40% 6" xfId="255"/>
    <cellStyle name="Accent1 - 60%" xfId="256"/>
    <cellStyle name="Accent1 - 60% 2" xfId="257"/>
    <cellStyle name="Accent1 2" xfId="258"/>
    <cellStyle name="Accent1 3" xfId="259"/>
    <cellStyle name="Accent1_Лист2" xfId="260"/>
    <cellStyle name="Accent2" xfId="261"/>
    <cellStyle name="Accent2 - 20%" xfId="262"/>
    <cellStyle name="Accent2 - 20% 2" xfId="263"/>
    <cellStyle name="Accent2 - 20% 2 2" xfId="264"/>
    <cellStyle name="Accent2 - 20% 3" xfId="265"/>
    <cellStyle name="Accent2 - 40%" xfId="266"/>
    <cellStyle name="Accent2 - 40% 2" xfId="267"/>
    <cellStyle name="Accent2 - 40% 2 2" xfId="268"/>
    <cellStyle name="Accent2 - 40% 3" xfId="269"/>
    <cellStyle name="Accent2 - 60%" xfId="270"/>
    <cellStyle name="Accent2 - 60% 2" xfId="271"/>
    <cellStyle name="Accent2 2" xfId="272"/>
    <cellStyle name="Accent2 3" xfId="273"/>
    <cellStyle name="Accent2_Лист2" xfId="274"/>
    <cellStyle name="Accent3" xfId="275"/>
    <cellStyle name="Accent3 - 20%" xfId="276"/>
    <cellStyle name="Accent3 - 20% 2" xfId="277"/>
    <cellStyle name="Accent3 - 20% 2 2" xfId="278"/>
    <cellStyle name="Accent3 - 20% 2 2 2" xfId="279"/>
    <cellStyle name="Accent3 - 20% 2 3" xfId="280"/>
    <cellStyle name="Accent3 - 20% 3" xfId="281"/>
    <cellStyle name="Accent3 - 20% 3 2" xfId="282"/>
    <cellStyle name="Accent3 - 20% 3 2 2" xfId="283"/>
    <cellStyle name="Accent3 - 20% 3 3" xfId="284"/>
    <cellStyle name="Accent3 - 20% 4" xfId="285"/>
    <cellStyle name="Accent3 - 20% 4 2" xfId="286"/>
    <cellStyle name="Accent3 - 20% 4 2 2" xfId="287"/>
    <cellStyle name="Accent3 - 20% 4 3" xfId="288"/>
    <cellStyle name="Accent3 - 20% 5" xfId="289"/>
    <cellStyle name="Accent3 - 20% 5 2" xfId="290"/>
    <cellStyle name="Accent3 - 20% 6" xfId="291"/>
    <cellStyle name="Accent3 - 40%" xfId="292"/>
    <cellStyle name="Accent3 - 40% 2" xfId="293"/>
    <cellStyle name="Accent3 - 40% 2 2" xfId="294"/>
    <cellStyle name="Accent3 - 40% 3" xfId="295"/>
    <cellStyle name="Accent3 - 60%" xfId="296"/>
    <cellStyle name="Accent3 - 60% 2" xfId="297"/>
    <cellStyle name="Accent3 2" xfId="298"/>
    <cellStyle name="Accent3 3" xfId="299"/>
    <cellStyle name="Accent3_Лист2" xfId="300"/>
    <cellStyle name="Accent4" xfId="301"/>
    <cellStyle name="Accent4 - 20%" xfId="302"/>
    <cellStyle name="Accent4 - 20% 2" xfId="303"/>
    <cellStyle name="Accent4 - 20% 2 2" xfId="304"/>
    <cellStyle name="Accent4 - 20% 3" xfId="305"/>
    <cellStyle name="Accent4 - 40%" xfId="306"/>
    <cellStyle name="Accent4 - 40% 2" xfId="307"/>
    <cellStyle name="Accent4 - 40% 2 2" xfId="308"/>
    <cellStyle name="Accent4 - 40% 3" xfId="309"/>
    <cellStyle name="Accent4 - 60%" xfId="310"/>
    <cellStyle name="Accent4 - 60% 2" xfId="311"/>
    <cellStyle name="Accent4 2" xfId="312"/>
    <cellStyle name="Accent4 3" xfId="313"/>
    <cellStyle name="Accent4_Лист2" xfId="314"/>
    <cellStyle name="Accent5" xfId="315"/>
    <cellStyle name="Accent5 - 20%" xfId="316"/>
    <cellStyle name="Accent5 - 20% 2" xfId="317"/>
    <cellStyle name="Accent5 - 20% 2 2" xfId="318"/>
    <cellStyle name="Accent5 - 20% 2 2 2" xfId="319"/>
    <cellStyle name="Accent5 - 20% 2 3" xfId="320"/>
    <cellStyle name="Accent5 - 20% 3" xfId="321"/>
    <cellStyle name="Accent5 - 20% 3 2" xfId="322"/>
    <cellStyle name="Accent5 - 20% 3 2 2" xfId="323"/>
    <cellStyle name="Accent5 - 20% 3 3" xfId="324"/>
    <cellStyle name="Accent5 - 20% 4" xfId="325"/>
    <cellStyle name="Accent5 - 20% 4 2" xfId="326"/>
    <cellStyle name="Accent5 - 20% 4 2 2" xfId="327"/>
    <cellStyle name="Accent5 - 20% 4 3" xfId="328"/>
    <cellStyle name="Accent5 - 20% 5" xfId="329"/>
    <cellStyle name="Accent5 - 20% 5 2" xfId="330"/>
    <cellStyle name="Accent5 - 20% 6" xfId="331"/>
    <cellStyle name="Accent5 - 40%" xfId="332"/>
    <cellStyle name="Accent5 - 40% 2" xfId="333"/>
    <cellStyle name="Accent5 - 40% 2 2" xfId="334"/>
    <cellStyle name="Accent5 - 40% 2 2 2" xfId="335"/>
    <cellStyle name="Accent5 - 40% 2 3" xfId="336"/>
    <cellStyle name="Accent5 - 40% 3" xfId="337"/>
    <cellStyle name="Accent5 - 40% 3 2" xfId="338"/>
    <cellStyle name="Accent5 - 40% 3 2 2" xfId="339"/>
    <cellStyle name="Accent5 - 40% 3 3" xfId="340"/>
    <cellStyle name="Accent5 - 40% 4" xfId="341"/>
    <cellStyle name="Accent5 - 40% 4 2" xfId="342"/>
    <cellStyle name="Accent5 - 40% 4 2 2" xfId="343"/>
    <cellStyle name="Accent5 - 40% 4 3" xfId="344"/>
    <cellStyle name="Accent5 - 40% 5" xfId="345"/>
    <cellStyle name="Accent5 - 40% 5 2" xfId="346"/>
    <cellStyle name="Accent5 - 40% 6" xfId="347"/>
    <cellStyle name="Accent5 - 60%" xfId="348"/>
    <cellStyle name="Accent5 - 60% 2" xfId="349"/>
    <cellStyle name="Accent5 - 60% 2 2" xfId="350"/>
    <cellStyle name="Accent5 - 60% 3" xfId="351"/>
    <cellStyle name="Accent5 - 60% 3 2" xfId="352"/>
    <cellStyle name="Accent5 - 60% 4" xfId="353"/>
    <cellStyle name="Accent5 - 60% 4 2" xfId="354"/>
    <cellStyle name="Accent5 - 60% 5" xfId="355"/>
    <cellStyle name="Accent5 2" xfId="356"/>
    <cellStyle name="Accent5 3" xfId="357"/>
    <cellStyle name="Accent5_Лист2" xfId="358"/>
    <cellStyle name="Accent6" xfId="359"/>
    <cellStyle name="Accent6 - 20%" xfId="360"/>
    <cellStyle name="Accent6 - 20% 2" xfId="361"/>
    <cellStyle name="Accent6 - 20% 2 2" xfId="362"/>
    <cellStyle name="Accent6 - 20% 3" xfId="363"/>
    <cellStyle name="Accent6 - 40%" xfId="364"/>
    <cellStyle name="Accent6 - 40% 2" xfId="365"/>
    <cellStyle name="Accent6 - 40% 2 2" xfId="366"/>
    <cellStyle name="Accent6 - 40% 3" xfId="367"/>
    <cellStyle name="Accent6 - 60%" xfId="368"/>
    <cellStyle name="Accent6 - 60% 2" xfId="369"/>
    <cellStyle name="Accent6 - 60% 2 2" xfId="370"/>
    <cellStyle name="Accent6 - 60% 3" xfId="371"/>
    <cellStyle name="Accent6 - 60% 3 2" xfId="372"/>
    <cellStyle name="Accent6 - 60% 4" xfId="373"/>
    <cellStyle name="Accent6 - 60% 4 2" xfId="374"/>
    <cellStyle name="Accent6 - 60% 5" xfId="375"/>
    <cellStyle name="Accent6 2" xfId="376"/>
    <cellStyle name="Accent6 3" xfId="377"/>
    <cellStyle name="Accent6_Лист2" xfId="378"/>
    <cellStyle name="AutoFormat Options" xfId="379"/>
    <cellStyle name="Bad" xfId="380"/>
    <cellStyle name="Calculation" xfId="381"/>
    <cellStyle name="Calculation 10" xfId="382"/>
    <cellStyle name="Calculation 10 2" xfId="383"/>
    <cellStyle name="Calculation 10 3" xfId="384"/>
    <cellStyle name="Calculation 11" xfId="385"/>
    <cellStyle name="Calculation 11 2" xfId="386"/>
    <cellStyle name="Calculation 11 3" xfId="387"/>
    <cellStyle name="Calculation 12" xfId="388"/>
    <cellStyle name="Calculation 13" xfId="389"/>
    <cellStyle name="Calculation 2" xfId="390"/>
    <cellStyle name="Calculation 2 2" xfId="391"/>
    <cellStyle name="Calculation 2 3" xfId="392"/>
    <cellStyle name="Calculation 3" xfId="393"/>
    <cellStyle name="Calculation 3 2" xfId="394"/>
    <cellStyle name="Calculation 3 3" xfId="395"/>
    <cellStyle name="Calculation 4" xfId="396"/>
    <cellStyle name="Calculation 4 2" xfId="397"/>
    <cellStyle name="Calculation 4 3" xfId="398"/>
    <cellStyle name="Calculation 5" xfId="399"/>
    <cellStyle name="Calculation 5 2" xfId="400"/>
    <cellStyle name="Calculation 5 3" xfId="401"/>
    <cellStyle name="Calculation 6" xfId="402"/>
    <cellStyle name="Calculation 6 2" xfId="403"/>
    <cellStyle name="Calculation 6 3" xfId="404"/>
    <cellStyle name="Calculation 7" xfId="405"/>
    <cellStyle name="Calculation 7 2" xfId="406"/>
    <cellStyle name="Calculation 7 3" xfId="407"/>
    <cellStyle name="Calculation 8" xfId="408"/>
    <cellStyle name="Calculation 8 2" xfId="409"/>
    <cellStyle name="Calculation 8 3" xfId="410"/>
    <cellStyle name="Calculation 9" xfId="411"/>
    <cellStyle name="Calculation 9 2" xfId="412"/>
    <cellStyle name="Calculation 9 3" xfId="413"/>
    <cellStyle name="Celkem" xfId="414"/>
    <cellStyle name="Celkem 10" xfId="415"/>
    <cellStyle name="Celkem 10 2" xfId="416"/>
    <cellStyle name="Celkem 10 3" xfId="417"/>
    <cellStyle name="Celkem 11" xfId="418"/>
    <cellStyle name="Celkem 11 2" xfId="419"/>
    <cellStyle name="Celkem 11 3" xfId="420"/>
    <cellStyle name="Celkem 12" xfId="421"/>
    <cellStyle name="Celkem 13" xfId="422"/>
    <cellStyle name="Celkem 2" xfId="423"/>
    <cellStyle name="Celkem 2 2" xfId="424"/>
    <cellStyle name="Celkem 2 3" xfId="425"/>
    <cellStyle name="Celkem 3" xfId="426"/>
    <cellStyle name="Celkem 3 2" xfId="427"/>
    <cellStyle name="Celkem 3 3" xfId="428"/>
    <cellStyle name="Celkem 4" xfId="429"/>
    <cellStyle name="Celkem 4 2" xfId="430"/>
    <cellStyle name="Celkem 4 3" xfId="431"/>
    <cellStyle name="Celkem 5" xfId="432"/>
    <cellStyle name="Celkem 5 2" xfId="433"/>
    <cellStyle name="Celkem 5 3" xfId="434"/>
    <cellStyle name="Celkem 6" xfId="435"/>
    <cellStyle name="Celkem 6 2" xfId="436"/>
    <cellStyle name="Celkem 6 3" xfId="437"/>
    <cellStyle name="Celkem 7" xfId="438"/>
    <cellStyle name="Celkem 7 2" xfId="439"/>
    <cellStyle name="Celkem 7 3" xfId="440"/>
    <cellStyle name="Celkem 8" xfId="441"/>
    <cellStyle name="Celkem 8 2" xfId="442"/>
    <cellStyle name="Celkem 8 3" xfId="443"/>
    <cellStyle name="Celkem 9" xfId="444"/>
    <cellStyle name="Celkem 9 2" xfId="445"/>
    <cellStyle name="Celkem 9 3" xfId="446"/>
    <cellStyle name="Check Cell" xfId="447"/>
    <cellStyle name="Check Cell 2" xfId="448"/>
    <cellStyle name="Chybně" xfId="449"/>
    <cellStyle name="Comma [0]_laroux" xfId="450"/>
    <cellStyle name="Comma 2" xfId="451"/>
    <cellStyle name="Comma 2 2" xfId="452"/>
    <cellStyle name="Comma 2 2 2" xfId="453"/>
    <cellStyle name="Comma 2 2 2 2" xfId="454"/>
    <cellStyle name="Comma 2 2 3" xfId="455"/>
    <cellStyle name="Comma 2 2 4" xfId="456"/>
    <cellStyle name="Comma 2 2 5" xfId="457"/>
    <cellStyle name="Comma 2 3" xfId="458"/>
    <cellStyle name="Comma 2 3 2" xfId="459"/>
    <cellStyle name="Comma 2 4" xfId="460"/>
    <cellStyle name="Comma 2 5" xfId="461"/>
    <cellStyle name="Comma 2 6" xfId="462"/>
    <cellStyle name="Comma_laroux" xfId="463"/>
    <cellStyle name="Currency [0]_laroux" xfId="464"/>
    <cellStyle name="Currency_laroux" xfId="465"/>
    <cellStyle name="Dezimal [0]_WEL 36 " xfId="466"/>
    <cellStyle name="Dezimal_WEL 36 " xfId="467"/>
    <cellStyle name="Dziesiętny [0]_laroux" xfId="468"/>
    <cellStyle name="Dziesiętny_laroux" xfId="469"/>
    <cellStyle name="Emphasis 1" xfId="470"/>
    <cellStyle name="Emphasis 1 2" xfId="471"/>
    <cellStyle name="Emphasis 2" xfId="472"/>
    <cellStyle name="Emphasis 2 2" xfId="473"/>
    <cellStyle name="Emphasis 3" xfId="474"/>
    <cellStyle name="Emphasis 3 2" xfId="475"/>
    <cellStyle name="Error" xfId="476"/>
    <cellStyle name="Excel Built-in Normal" xfId="477"/>
    <cellStyle name="Excel Built-in Normal 2" xfId="478"/>
    <cellStyle name="Excel Built-in Normal 2 2" xfId="479"/>
    <cellStyle name="Excel Built-in Normal 3" xfId="480"/>
    <cellStyle name="Excel_BuiltIn_Акцент1" xfId="481"/>
    <cellStyle name="Explanatory Text" xfId="482"/>
    <cellStyle name="Footnote" xfId="483"/>
    <cellStyle name="Good" xfId="484"/>
    <cellStyle name="Good 2" xfId="485"/>
    <cellStyle name="Heading" xfId="486"/>
    <cellStyle name="Heading 1" xfId="487"/>
    <cellStyle name="Heading 2" xfId="488"/>
    <cellStyle name="Heading 3" xfId="489"/>
    <cellStyle name="Heading 4" xfId="490"/>
    <cellStyle name="Heading 5" xfId="491"/>
    <cellStyle name="Heading 6" xfId="492"/>
    <cellStyle name="Heading1" xfId="493"/>
    <cellStyle name="Heading1 2" xfId="494"/>
    <cellStyle name="Heading1 3" xfId="495"/>
    <cellStyle name="Heading1 4" xfId="496"/>
    <cellStyle name="Heading1 5" xfId="497"/>
    <cellStyle name="Heading1 6" xfId="498"/>
    <cellStyle name="Input" xfId="499"/>
    <cellStyle name="Input 10" xfId="500"/>
    <cellStyle name="Input 10 2" xfId="501"/>
    <cellStyle name="Input 10 3" xfId="502"/>
    <cellStyle name="Input 11" xfId="503"/>
    <cellStyle name="Input 11 2" xfId="504"/>
    <cellStyle name="Input 11 3" xfId="505"/>
    <cellStyle name="Input 12" xfId="506"/>
    <cellStyle name="Input 13" xfId="507"/>
    <cellStyle name="Input 2" xfId="508"/>
    <cellStyle name="Input 2 2" xfId="509"/>
    <cellStyle name="Input 2 3" xfId="510"/>
    <cellStyle name="Input 3" xfId="511"/>
    <cellStyle name="Input 3 2" xfId="512"/>
    <cellStyle name="Input 3 3" xfId="513"/>
    <cellStyle name="Input 4" xfId="514"/>
    <cellStyle name="Input 4 2" xfId="515"/>
    <cellStyle name="Input 4 3" xfId="516"/>
    <cellStyle name="Input 5" xfId="517"/>
    <cellStyle name="Input 5 2" xfId="518"/>
    <cellStyle name="Input 5 3" xfId="519"/>
    <cellStyle name="Input 6" xfId="520"/>
    <cellStyle name="Input 6 2" xfId="521"/>
    <cellStyle name="Input 6 3" xfId="522"/>
    <cellStyle name="Input 7" xfId="523"/>
    <cellStyle name="Input 7 2" xfId="524"/>
    <cellStyle name="Input 7 3" xfId="525"/>
    <cellStyle name="Input 8" xfId="526"/>
    <cellStyle name="Input 8 2" xfId="527"/>
    <cellStyle name="Input 8 3" xfId="528"/>
    <cellStyle name="Input 9" xfId="529"/>
    <cellStyle name="Input 9 2" xfId="530"/>
    <cellStyle name="Input 9 3" xfId="531"/>
    <cellStyle name="j" xfId="532"/>
    <cellStyle name="Kontrolní buňka" xfId="533"/>
    <cellStyle name="Linked Cell" xfId="534"/>
    <cellStyle name="Linked Cell 2" xfId="535"/>
    <cellStyle name="muj" xfId="536"/>
    <cellStyle name="Nadpis 1" xfId="537"/>
    <cellStyle name="Nadpis 2" xfId="538"/>
    <cellStyle name="Nadpis 3" xfId="539"/>
    <cellStyle name="Nadpis 4" xfId="540"/>
    <cellStyle name="Název" xfId="541"/>
    <cellStyle name="Neutral" xfId="542"/>
    <cellStyle name="Neutral 2" xfId="543"/>
    <cellStyle name="Neutrální" xfId="544"/>
    <cellStyle name="Normal" xfId="545"/>
    <cellStyle name="Normal 2" xfId="546"/>
    <cellStyle name="Normal 2 2" xfId="547"/>
    <cellStyle name="Normal 2 2 2" xfId="548"/>
    <cellStyle name="Normal 2 3" xfId="549"/>
    <cellStyle name="Normal 4" xfId="550"/>
    <cellStyle name="Normal 4 2" xfId="551"/>
    <cellStyle name="Normal_Sheet1" xfId="552"/>
    <cellStyle name="normální 2" xfId="553"/>
    <cellStyle name="normální_List1" xfId="554"/>
    <cellStyle name="Normalny_laroux" xfId="555"/>
    <cellStyle name="Note" xfId="556"/>
    <cellStyle name="Note 10" xfId="557"/>
    <cellStyle name="Note 10 2" xfId="558"/>
    <cellStyle name="Note 10 3" xfId="559"/>
    <cellStyle name="Note 11" xfId="560"/>
    <cellStyle name="Note 11 2" xfId="561"/>
    <cellStyle name="Note 11 3" xfId="562"/>
    <cellStyle name="Note 12" xfId="563"/>
    <cellStyle name="Note 13" xfId="564"/>
    <cellStyle name="Note 2" xfId="565"/>
    <cellStyle name="Note 2 2" xfId="566"/>
    <cellStyle name="Note 2 3" xfId="567"/>
    <cellStyle name="Note 3" xfId="568"/>
    <cellStyle name="Note 3 2" xfId="569"/>
    <cellStyle name="Note 3 3" xfId="570"/>
    <cellStyle name="Note 4" xfId="571"/>
    <cellStyle name="Note 4 2" xfId="572"/>
    <cellStyle name="Note 4 3" xfId="573"/>
    <cellStyle name="Note 5" xfId="574"/>
    <cellStyle name="Note 5 2" xfId="575"/>
    <cellStyle name="Note 5 3" xfId="576"/>
    <cellStyle name="Note 6" xfId="577"/>
    <cellStyle name="Note 6 2" xfId="578"/>
    <cellStyle name="Note 6 3" xfId="579"/>
    <cellStyle name="Note 7" xfId="580"/>
    <cellStyle name="Note 7 2" xfId="581"/>
    <cellStyle name="Note 7 3" xfId="582"/>
    <cellStyle name="Note 8" xfId="583"/>
    <cellStyle name="Note 8 2" xfId="584"/>
    <cellStyle name="Note 8 3" xfId="585"/>
    <cellStyle name="Note 9" xfId="586"/>
    <cellStyle name="Note 9 2" xfId="587"/>
    <cellStyle name="Note 9 3" xfId="588"/>
    <cellStyle name="Output" xfId="589"/>
    <cellStyle name="Output 10" xfId="590"/>
    <cellStyle name="Output 10 2" xfId="591"/>
    <cellStyle name="Output 10 2 2" xfId="592"/>
    <cellStyle name="Output 10 3" xfId="593"/>
    <cellStyle name="Output 10 4" xfId="594"/>
    <cellStyle name="Output 11" xfId="595"/>
    <cellStyle name="Output 11 2" xfId="596"/>
    <cellStyle name="Output 11 2 2" xfId="597"/>
    <cellStyle name="Output 11 3" xfId="598"/>
    <cellStyle name="Output 11 4" xfId="599"/>
    <cellStyle name="Output 12" xfId="600"/>
    <cellStyle name="Output 12 2" xfId="601"/>
    <cellStyle name="Output 13" xfId="602"/>
    <cellStyle name="Output 14" xfId="603"/>
    <cellStyle name="Output 2" xfId="604"/>
    <cellStyle name="Output 2 2" xfId="605"/>
    <cellStyle name="Output 2 2 2" xfId="606"/>
    <cellStyle name="Output 2 3" xfId="607"/>
    <cellStyle name="Output 2 4" xfId="608"/>
    <cellStyle name="Output 3" xfId="609"/>
    <cellStyle name="Output 3 2" xfId="610"/>
    <cellStyle name="Output 3 2 2" xfId="611"/>
    <cellStyle name="Output 3 3" xfId="612"/>
    <cellStyle name="Output 3 4" xfId="613"/>
    <cellStyle name="Output 4" xfId="614"/>
    <cellStyle name="Output 4 2" xfId="615"/>
    <cellStyle name="Output 4 2 2" xfId="616"/>
    <cellStyle name="Output 4 3" xfId="617"/>
    <cellStyle name="Output 4 4" xfId="618"/>
    <cellStyle name="Output 5" xfId="619"/>
    <cellStyle name="Output 5 2" xfId="620"/>
    <cellStyle name="Output 5 2 2" xfId="621"/>
    <cellStyle name="Output 5 3" xfId="622"/>
    <cellStyle name="Output 5 4" xfId="623"/>
    <cellStyle name="Output 6" xfId="624"/>
    <cellStyle name="Output 6 2" xfId="625"/>
    <cellStyle name="Output 6 2 2" xfId="626"/>
    <cellStyle name="Output 6 3" xfId="627"/>
    <cellStyle name="Output 6 4" xfId="628"/>
    <cellStyle name="Output 7" xfId="629"/>
    <cellStyle name="Output 7 2" xfId="630"/>
    <cellStyle name="Output 7 2 2" xfId="631"/>
    <cellStyle name="Output 7 3" xfId="632"/>
    <cellStyle name="Output 7 4" xfId="633"/>
    <cellStyle name="Output 8" xfId="634"/>
    <cellStyle name="Output 8 2" xfId="635"/>
    <cellStyle name="Output 8 2 2" xfId="636"/>
    <cellStyle name="Output 8 3" xfId="637"/>
    <cellStyle name="Output 8 4" xfId="638"/>
    <cellStyle name="Output 9" xfId="639"/>
    <cellStyle name="Output 9 2" xfId="640"/>
    <cellStyle name="Output 9 2 2" xfId="641"/>
    <cellStyle name="Output 9 3" xfId="642"/>
    <cellStyle name="Output 9 4" xfId="643"/>
    <cellStyle name="Percent 2" xfId="644"/>
    <cellStyle name="Percent 2 2" xfId="645"/>
    <cellStyle name="Percent 2 2 2" xfId="646"/>
    <cellStyle name="Percent 2 3" xfId="647"/>
    <cellStyle name="Percent 2 4" xfId="648"/>
    <cellStyle name="Percent 2 5" xfId="649"/>
    <cellStyle name="Percent 3" xfId="650"/>
    <cellStyle name="Percent 3 2" xfId="651"/>
    <cellStyle name="Percent 3 2 2" xfId="652"/>
    <cellStyle name="Percent 3 2 2 2" xfId="653"/>
    <cellStyle name="Percent 3 2 2 2 2" xfId="654"/>
    <cellStyle name="Percent 3 2 2 3" xfId="655"/>
    <cellStyle name="Percent 3 2 3" xfId="656"/>
    <cellStyle name="Percent 3 2 3 2" xfId="657"/>
    <cellStyle name="Percent 3 2 4" xfId="658"/>
    <cellStyle name="Percent 3 2 4 2" xfId="659"/>
    <cellStyle name="Percent 3 2 5" xfId="660"/>
    <cellStyle name="Percent 3 2 5 2" xfId="661"/>
    <cellStyle name="Percent 3 2 6" xfId="662"/>
    <cellStyle name="Percent 3 2 6 2" xfId="663"/>
    <cellStyle name="Percent 3 2 7" xfId="664"/>
    <cellStyle name="Percent 3 3" xfId="665"/>
    <cellStyle name="Percent 3 3 2" xfId="666"/>
    <cellStyle name="Percent 3 3 2 2" xfId="667"/>
    <cellStyle name="Percent 3 3 3" xfId="668"/>
    <cellStyle name="Percent 3 4" xfId="669"/>
    <cellStyle name="Percent 3 4 2" xfId="670"/>
    <cellStyle name="Percent 3 5" xfId="671"/>
    <cellStyle name="Percent 3 5 2" xfId="672"/>
    <cellStyle name="Percent 3 6" xfId="673"/>
    <cellStyle name="Percent 3 6 2" xfId="674"/>
    <cellStyle name="Percent 3 7" xfId="675"/>
    <cellStyle name="Percent 3 7 2" xfId="676"/>
    <cellStyle name="Percent 3 8" xfId="677"/>
    <cellStyle name="Poznámka" xfId="678"/>
    <cellStyle name="Poznámka 10" xfId="679"/>
    <cellStyle name="Poznámka 10 2" xfId="680"/>
    <cellStyle name="Poznámka 10 3" xfId="681"/>
    <cellStyle name="Poznámka 11" xfId="682"/>
    <cellStyle name="Poznámka 11 2" xfId="683"/>
    <cellStyle name="Poznámka 11 3" xfId="684"/>
    <cellStyle name="Poznámka 12" xfId="685"/>
    <cellStyle name="Poznámka 13" xfId="686"/>
    <cellStyle name="Poznámka 2" xfId="687"/>
    <cellStyle name="Poznámka 2 2" xfId="688"/>
    <cellStyle name="Poznámka 2 3" xfId="689"/>
    <cellStyle name="Poznámka 3" xfId="690"/>
    <cellStyle name="Poznámka 3 2" xfId="691"/>
    <cellStyle name="Poznámka 3 3" xfId="692"/>
    <cellStyle name="Poznámka 4" xfId="693"/>
    <cellStyle name="Poznámka 4 2" xfId="694"/>
    <cellStyle name="Poznámka 4 3" xfId="695"/>
    <cellStyle name="Poznámka 5" xfId="696"/>
    <cellStyle name="Poznámka 5 2" xfId="697"/>
    <cellStyle name="Poznámka 5 3" xfId="698"/>
    <cellStyle name="Poznámka 6" xfId="699"/>
    <cellStyle name="Poznámka 6 2" xfId="700"/>
    <cellStyle name="Poznámka 6 3" xfId="701"/>
    <cellStyle name="Poznámka 7" xfId="702"/>
    <cellStyle name="Poznámka 7 2" xfId="703"/>
    <cellStyle name="Poznámka 7 3" xfId="704"/>
    <cellStyle name="Poznámka 8" xfId="705"/>
    <cellStyle name="Poznámka 8 2" xfId="706"/>
    <cellStyle name="Poznámka 8 3" xfId="707"/>
    <cellStyle name="Poznámka 9" xfId="708"/>
    <cellStyle name="Poznámka 9 2" xfId="709"/>
    <cellStyle name="Poznámka 9 3" xfId="710"/>
    <cellStyle name="procent 2" xfId="711"/>
    <cellStyle name="Propojená buňka" xfId="712"/>
    <cellStyle name="Result" xfId="713"/>
    <cellStyle name="Result 2" xfId="714"/>
    <cellStyle name="Result 3" xfId="715"/>
    <cellStyle name="Result 4" xfId="716"/>
    <cellStyle name="Result 5" xfId="717"/>
    <cellStyle name="Result 6" xfId="718"/>
    <cellStyle name="Result2" xfId="719"/>
    <cellStyle name="Result2 2" xfId="720"/>
    <cellStyle name="Result2 3" xfId="721"/>
    <cellStyle name="Result2 4" xfId="722"/>
    <cellStyle name="Result2 5" xfId="723"/>
    <cellStyle name="Result2 6" xfId="724"/>
    <cellStyle name="Result2_Лист2" xfId="725"/>
    <cellStyle name="SAPBEXaggData" xfId="726"/>
    <cellStyle name="SAPBEXaggData 10" xfId="727"/>
    <cellStyle name="SAPBEXaggData 10 2" xfId="728"/>
    <cellStyle name="SAPBEXaggData 10 3" xfId="729"/>
    <cellStyle name="SAPBEXaggData 11" xfId="730"/>
    <cellStyle name="SAPBEXaggData 11 2" xfId="731"/>
    <cellStyle name="SAPBEXaggData 11 3" xfId="732"/>
    <cellStyle name="SAPBEXaggData 12" xfId="733"/>
    <cellStyle name="SAPBEXaggData 13" xfId="734"/>
    <cellStyle name="SAPBEXaggData 2" xfId="735"/>
    <cellStyle name="SAPBEXaggData 2 2" xfId="736"/>
    <cellStyle name="SAPBEXaggData 2 3" xfId="737"/>
    <cellStyle name="SAPBEXaggData 3" xfId="738"/>
    <cellStyle name="SAPBEXaggData 3 2" xfId="739"/>
    <cellStyle name="SAPBEXaggData 3 3" xfId="740"/>
    <cellStyle name="SAPBEXaggData 4" xfId="741"/>
    <cellStyle name="SAPBEXaggData 4 2" xfId="742"/>
    <cellStyle name="SAPBEXaggData 4 3" xfId="743"/>
    <cellStyle name="SAPBEXaggData 5" xfId="744"/>
    <cellStyle name="SAPBEXaggData 5 2" xfId="745"/>
    <cellStyle name="SAPBEXaggData 5 3" xfId="746"/>
    <cellStyle name="SAPBEXaggData 6" xfId="747"/>
    <cellStyle name="SAPBEXaggData 6 2" xfId="748"/>
    <cellStyle name="SAPBEXaggData 6 3" xfId="749"/>
    <cellStyle name="SAPBEXaggData 7" xfId="750"/>
    <cellStyle name="SAPBEXaggData 7 2" xfId="751"/>
    <cellStyle name="SAPBEXaggData 7 3" xfId="752"/>
    <cellStyle name="SAPBEXaggData 8" xfId="753"/>
    <cellStyle name="SAPBEXaggData 8 2" xfId="754"/>
    <cellStyle name="SAPBEXaggData 8 3" xfId="755"/>
    <cellStyle name="SAPBEXaggData 9" xfId="756"/>
    <cellStyle name="SAPBEXaggData 9 2" xfId="757"/>
    <cellStyle name="SAPBEXaggData 9 3" xfId="758"/>
    <cellStyle name="SAPBEXaggDataEmph" xfId="759"/>
    <cellStyle name="SAPBEXaggDataEmph 10" xfId="760"/>
    <cellStyle name="SAPBEXaggDataEmph 10 2" xfId="761"/>
    <cellStyle name="SAPBEXaggDataEmph 10 3" xfId="762"/>
    <cellStyle name="SAPBEXaggDataEmph 11" xfId="763"/>
    <cellStyle name="SAPBEXaggDataEmph 11 2" xfId="764"/>
    <cellStyle name="SAPBEXaggDataEmph 11 3" xfId="765"/>
    <cellStyle name="SAPBEXaggDataEmph 12" xfId="766"/>
    <cellStyle name="SAPBEXaggDataEmph 13" xfId="767"/>
    <cellStyle name="SAPBEXaggDataEmph 2" xfId="768"/>
    <cellStyle name="SAPBEXaggDataEmph 2 2" xfId="769"/>
    <cellStyle name="SAPBEXaggDataEmph 2 3" xfId="770"/>
    <cellStyle name="SAPBEXaggDataEmph 3" xfId="771"/>
    <cellStyle name="SAPBEXaggDataEmph 3 2" xfId="772"/>
    <cellStyle name="SAPBEXaggDataEmph 3 3" xfId="773"/>
    <cellStyle name="SAPBEXaggDataEmph 4" xfId="774"/>
    <cellStyle name="SAPBEXaggDataEmph 4 2" xfId="775"/>
    <cellStyle name="SAPBEXaggDataEmph 4 3" xfId="776"/>
    <cellStyle name="SAPBEXaggDataEmph 5" xfId="777"/>
    <cellStyle name="SAPBEXaggDataEmph 5 2" xfId="778"/>
    <cellStyle name="SAPBEXaggDataEmph 5 3" xfId="779"/>
    <cellStyle name="SAPBEXaggDataEmph 6" xfId="780"/>
    <cellStyle name="SAPBEXaggDataEmph 6 2" xfId="781"/>
    <cellStyle name="SAPBEXaggDataEmph 6 3" xfId="782"/>
    <cellStyle name="SAPBEXaggDataEmph 7" xfId="783"/>
    <cellStyle name="SAPBEXaggDataEmph 7 2" xfId="784"/>
    <cellStyle name="SAPBEXaggDataEmph 7 3" xfId="785"/>
    <cellStyle name="SAPBEXaggDataEmph 8" xfId="786"/>
    <cellStyle name="SAPBEXaggDataEmph 8 2" xfId="787"/>
    <cellStyle name="SAPBEXaggDataEmph 8 3" xfId="788"/>
    <cellStyle name="SAPBEXaggDataEmph 9" xfId="789"/>
    <cellStyle name="SAPBEXaggDataEmph 9 2" xfId="790"/>
    <cellStyle name="SAPBEXaggDataEmph 9 3" xfId="791"/>
    <cellStyle name="SAPBEXaggItem" xfId="792"/>
    <cellStyle name="SAPBEXaggItem 10" xfId="793"/>
    <cellStyle name="SAPBEXaggItem 10 2" xfId="794"/>
    <cellStyle name="SAPBEXaggItem 10 3" xfId="795"/>
    <cellStyle name="SAPBEXaggItem 11" xfId="796"/>
    <cellStyle name="SAPBEXaggItem 11 2" xfId="797"/>
    <cellStyle name="SAPBEXaggItem 11 3" xfId="798"/>
    <cellStyle name="SAPBEXaggItem 12" xfId="799"/>
    <cellStyle name="SAPBEXaggItem 13" xfId="800"/>
    <cellStyle name="SAPBEXaggItem 2" xfId="801"/>
    <cellStyle name="SAPBEXaggItem 2 2" xfId="802"/>
    <cellStyle name="SAPBEXaggItem 2 3" xfId="803"/>
    <cellStyle name="SAPBEXaggItem 3" xfId="804"/>
    <cellStyle name="SAPBEXaggItem 3 2" xfId="805"/>
    <cellStyle name="SAPBEXaggItem 3 3" xfId="806"/>
    <cellStyle name="SAPBEXaggItem 4" xfId="807"/>
    <cellStyle name="SAPBEXaggItem 4 2" xfId="808"/>
    <cellStyle name="SAPBEXaggItem 4 3" xfId="809"/>
    <cellStyle name="SAPBEXaggItem 5" xfId="810"/>
    <cellStyle name="SAPBEXaggItem 5 2" xfId="811"/>
    <cellStyle name="SAPBEXaggItem 5 3" xfId="812"/>
    <cellStyle name="SAPBEXaggItem 6" xfId="813"/>
    <cellStyle name="SAPBEXaggItem 6 2" xfId="814"/>
    <cellStyle name="SAPBEXaggItem 6 3" xfId="815"/>
    <cellStyle name="SAPBEXaggItem 7" xfId="816"/>
    <cellStyle name="SAPBEXaggItem 7 2" xfId="817"/>
    <cellStyle name="SAPBEXaggItem 7 3" xfId="818"/>
    <cellStyle name="SAPBEXaggItem 8" xfId="819"/>
    <cellStyle name="SAPBEXaggItem 8 2" xfId="820"/>
    <cellStyle name="SAPBEXaggItem 8 3" xfId="821"/>
    <cellStyle name="SAPBEXaggItem 9" xfId="822"/>
    <cellStyle name="SAPBEXaggItem 9 2" xfId="823"/>
    <cellStyle name="SAPBEXaggItem 9 3" xfId="824"/>
    <cellStyle name="SAPBEXaggItemX" xfId="825"/>
    <cellStyle name="SAPBEXaggItemX 10" xfId="826"/>
    <cellStyle name="SAPBEXaggItemX 10 2" xfId="827"/>
    <cellStyle name="SAPBEXaggItemX 10 3" xfId="828"/>
    <cellStyle name="SAPBEXaggItemX 11" xfId="829"/>
    <cellStyle name="SAPBEXaggItemX 11 2" xfId="830"/>
    <cellStyle name="SAPBEXaggItemX 11 3" xfId="831"/>
    <cellStyle name="SAPBEXaggItemX 12" xfId="832"/>
    <cellStyle name="SAPBEXaggItemX 13" xfId="833"/>
    <cellStyle name="SAPBEXaggItemX 2" xfId="834"/>
    <cellStyle name="SAPBEXaggItemX 2 2" xfId="835"/>
    <cellStyle name="SAPBEXaggItemX 2 3" xfId="836"/>
    <cellStyle name="SAPBEXaggItemX 3" xfId="837"/>
    <cellStyle name="SAPBEXaggItemX 3 2" xfId="838"/>
    <cellStyle name="SAPBEXaggItemX 3 3" xfId="839"/>
    <cellStyle name="SAPBEXaggItemX 4" xfId="840"/>
    <cellStyle name="SAPBEXaggItemX 4 2" xfId="841"/>
    <cellStyle name="SAPBEXaggItemX 4 3" xfId="842"/>
    <cellStyle name="SAPBEXaggItemX 5" xfId="843"/>
    <cellStyle name="SAPBEXaggItemX 5 2" xfId="844"/>
    <cellStyle name="SAPBEXaggItemX 5 3" xfId="845"/>
    <cellStyle name="SAPBEXaggItemX 6" xfId="846"/>
    <cellStyle name="SAPBEXaggItemX 6 2" xfId="847"/>
    <cellStyle name="SAPBEXaggItemX 6 3" xfId="848"/>
    <cellStyle name="SAPBEXaggItemX 7" xfId="849"/>
    <cellStyle name="SAPBEXaggItemX 7 2" xfId="850"/>
    <cellStyle name="SAPBEXaggItemX 7 3" xfId="851"/>
    <cellStyle name="SAPBEXaggItemX 8" xfId="852"/>
    <cellStyle name="SAPBEXaggItemX 8 2" xfId="853"/>
    <cellStyle name="SAPBEXaggItemX 8 3" xfId="854"/>
    <cellStyle name="SAPBEXaggItemX 9" xfId="855"/>
    <cellStyle name="SAPBEXaggItemX 9 2" xfId="856"/>
    <cellStyle name="SAPBEXaggItemX 9 3" xfId="857"/>
    <cellStyle name="SAPBEXchaText" xfId="858"/>
    <cellStyle name="SAPBEXexcBad7" xfId="859"/>
    <cellStyle name="SAPBEXexcBad7 10" xfId="860"/>
    <cellStyle name="SAPBEXexcBad7 10 2" xfId="861"/>
    <cellStyle name="SAPBEXexcBad7 10 3" xfId="862"/>
    <cellStyle name="SAPBEXexcBad7 11" xfId="863"/>
    <cellStyle name="SAPBEXexcBad7 11 2" xfId="864"/>
    <cellStyle name="SAPBEXexcBad7 11 3" xfId="865"/>
    <cellStyle name="SAPBEXexcBad7 12" xfId="866"/>
    <cellStyle name="SAPBEXexcBad7 13" xfId="867"/>
    <cellStyle name="SAPBEXexcBad7 2" xfId="868"/>
    <cellStyle name="SAPBEXexcBad7 2 2" xfId="869"/>
    <cellStyle name="SAPBEXexcBad7 2 3" xfId="870"/>
    <cellStyle name="SAPBEXexcBad7 3" xfId="871"/>
    <cellStyle name="SAPBEXexcBad7 3 2" xfId="872"/>
    <cellStyle name="SAPBEXexcBad7 3 3" xfId="873"/>
    <cellStyle name="SAPBEXexcBad7 4" xfId="874"/>
    <cellStyle name="SAPBEXexcBad7 4 2" xfId="875"/>
    <cellStyle name="SAPBEXexcBad7 4 3" xfId="876"/>
    <cellStyle name="SAPBEXexcBad7 5" xfId="877"/>
    <cellStyle name="SAPBEXexcBad7 5 2" xfId="878"/>
    <cellStyle name="SAPBEXexcBad7 5 3" xfId="879"/>
    <cellStyle name="SAPBEXexcBad7 6" xfId="880"/>
    <cellStyle name="SAPBEXexcBad7 6 2" xfId="881"/>
    <cellStyle name="SAPBEXexcBad7 6 3" xfId="882"/>
    <cellStyle name="SAPBEXexcBad7 7" xfId="883"/>
    <cellStyle name="SAPBEXexcBad7 7 2" xfId="884"/>
    <cellStyle name="SAPBEXexcBad7 7 3" xfId="885"/>
    <cellStyle name="SAPBEXexcBad7 8" xfId="886"/>
    <cellStyle name="SAPBEXexcBad7 8 2" xfId="887"/>
    <cellStyle name="SAPBEXexcBad7 8 3" xfId="888"/>
    <cellStyle name="SAPBEXexcBad7 9" xfId="889"/>
    <cellStyle name="SAPBEXexcBad7 9 2" xfId="890"/>
    <cellStyle name="SAPBEXexcBad7 9 3" xfId="891"/>
    <cellStyle name="SAPBEXexcBad8" xfId="892"/>
    <cellStyle name="SAPBEXexcBad8 10" xfId="893"/>
    <cellStyle name="SAPBEXexcBad8 10 2" xfId="894"/>
    <cellStyle name="SAPBEXexcBad8 10 3" xfId="895"/>
    <cellStyle name="SAPBEXexcBad8 11" xfId="896"/>
    <cellStyle name="SAPBEXexcBad8 11 2" xfId="897"/>
    <cellStyle name="SAPBEXexcBad8 11 3" xfId="898"/>
    <cellStyle name="SAPBEXexcBad8 12" xfId="899"/>
    <cellStyle name="SAPBEXexcBad8 13" xfId="900"/>
    <cellStyle name="SAPBEXexcBad8 2" xfId="901"/>
    <cellStyle name="SAPBEXexcBad8 2 2" xfId="902"/>
    <cellStyle name="SAPBEXexcBad8 2 3" xfId="903"/>
    <cellStyle name="SAPBEXexcBad8 3" xfId="904"/>
    <cellStyle name="SAPBEXexcBad8 3 2" xfId="905"/>
    <cellStyle name="SAPBEXexcBad8 3 3" xfId="906"/>
    <cellStyle name="SAPBEXexcBad8 4" xfId="907"/>
    <cellStyle name="SAPBEXexcBad8 4 2" xfId="908"/>
    <cellStyle name="SAPBEXexcBad8 4 3" xfId="909"/>
    <cellStyle name="SAPBEXexcBad8 5" xfId="910"/>
    <cellStyle name="SAPBEXexcBad8 5 2" xfId="911"/>
    <cellStyle name="SAPBEXexcBad8 5 3" xfId="912"/>
    <cellStyle name="SAPBEXexcBad8 6" xfId="913"/>
    <cellStyle name="SAPBEXexcBad8 6 2" xfId="914"/>
    <cellStyle name="SAPBEXexcBad8 6 3" xfId="915"/>
    <cellStyle name="SAPBEXexcBad8 7" xfId="916"/>
    <cellStyle name="SAPBEXexcBad8 7 2" xfId="917"/>
    <cellStyle name="SAPBEXexcBad8 7 3" xfId="918"/>
    <cellStyle name="SAPBEXexcBad8 8" xfId="919"/>
    <cellStyle name="SAPBEXexcBad8 8 2" xfId="920"/>
    <cellStyle name="SAPBEXexcBad8 8 3" xfId="921"/>
    <cellStyle name="SAPBEXexcBad8 9" xfId="922"/>
    <cellStyle name="SAPBEXexcBad8 9 2" xfId="923"/>
    <cellStyle name="SAPBEXexcBad8 9 3" xfId="924"/>
    <cellStyle name="SAPBEXexcBad9" xfId="925"/>
    <cellStyle name="SAPBEXexcBad9 10" xfId="926"/>
    <cellStyle name="SAPBEXexcBad9 10 2" xfId="927"/>
    <cellStyle name="SAPBEXexcBad9 10 3" xfId="928"/>
    <cellStyle name="SAPBEXexcBad9 11" xfId="929"/>
    <cellStyle name="SAPBEXexcBad9 11 2" xfId="930"/>
    <cellStyle name="SAPBEXexcBad9 11 3" xfId="931"/>
    <cellStyle name="SAPBEXexcBad9 12" xfId="932"/>
    <cellStyle name="SAPBEXexcBad9 13" xfId="933"/>
    <cellStyle name="SAPBEXexcBad9 2" xfId="934"/>
    <cellStyle name="SAPBEXexcBad9 2 2" xfId="935"/>
    <cellStyle name="SAPBEXexcBad9 2 3" xfId="936"/>
    <cellStyle name="SAPBEXexcBad9 3" xfId="937"/>
    <cellStyle name="SAPBEXexcBad9 3 2" xfId="938"/>
    <cellStyle name="SAPBEXexcBad9 3 3" xfId="939"/>
    <cellStyle name="SAPBEXexcBad9 4" xfId="940"/>
    <cellStyle name="SAPBEXexcBad9 4 2" xfId="941"/>
    <cellStyle name="SAPBEXexcBad9 4 3" xfId="942"/>
    <cellStyle name="SAPBEXexcBad9 5" xfId="943"/>
    <cellStyle name="SAPBEXexcBad9 5 2" xfId="944"/>
    <cellStyle name="SAPBEXexcBad9 5 3" xfId="945"/>
    <cellStyle name="SAPBEXexcBad9 6" xfId="946"/>
    <cellStyle name="SAPBEXexcBad9 6 2" xfId="947"/>
    <cellStyle name="SAPBEXexcBad9 6 3" xfId="948"/>
    <cellStyle name="SAPBEXexcBad9 7" xfId="949"/>
    <cellStyle name="SAPBEXexcBad9 7 2" xfId="950"/>
    <cellStyle name="SAPBEXexcBad9 7 3" xfId="951"/>
    <cellStyle name="SAPBEXexcBad9 8" xfId="952"/>
    <cellStyle name="SAPBEXexcBad9 8 2" xfId="953"/>
    <cellStyle name="SAPBEXexcBad9 8 3" xfId="954"/>
    <cellStyle name="SAPBEXexcBad9 9" xfId="955"/>
    <cellStyle name="SAPBEXexcBad9 9 2" xfId="956"/>
    <cellStyle name="SAPBEXexcBad9 9 3" xfId="957"/>
    <cellStyle name="SAPBEXexcCritical4" xfId="958"/>
    <cellStyle name="SAPBEXexcCritical4 10" xfId="959"/>
    <cellStyle name="SAPBEXexcCritical4 10 2" xfId="960"/>
    <cellStyle name="SAPBEXexcCritical4 10 3" xfId="961"/>
    <cellStyle name="SAPBEXexcCritical4 11" xfId="962"/>
    <cellStyle name="SAPBEXexcCritical4 11 2" xfId="963"/>
    <cellStyle name="SAPBEXexcCritical4 11 3" xfId="964"/>
    <cellStyle name="SAPBEXexcCritical4 12" xfId="965"/>
    <cellStyle name="SAPBEXexcCritical4 13" xfId="966"/>
    <cellStyle name="SAPBEXexcCritical4 2" xfId="967"/>
    <cellStyle name="SAPBEXexcCritical4 2 2" xfId="968"/>
    <cellStyle name="SAPBEXexcCritical4 2 3" xfId="969"/>
    <cellStyle name="SAPBEXexcCritical4 3" xfId="970"/>
    <cellStyle name="SAPBEXexcCritical4 3 2" xfId="971"/>
    <cellStyle name="SAPBEXexcCritical4 3 3" xfId="972"/>
    <cellStyle name="SAPBEXexcCritical4 4" xfId="973"/>
    <cellStyle name="SAPBEXexcCritical4 4 2" xfId="974"/>
    <cellStyle name="SAPBEXexcCritical4 4 3" xfId="975"/>
    <cellStyle name="SAPBEXexcCritical4 5" xfId="976"/>
    <cellStyle name="SAPBEXexcCritical4 5 2" xfId="977"/>
    <cellStyle name="SAPBEXexcCritical4 5 3" xfId="978"/>
    <cellStyle name="SAPBEXexcCritical4 6" xfId="979"/>
    <cellStyle name="SAPBEXexcCritical4 6 2" xfId="980"/>
    <cellStyle name="SAPBEXexcCritical4 6 3" xfId="981"/>
    <cellStyle name="SAPBEXexcCritical4 7" xfId="982"/>
    <cellStyle name="SAPBEXexcCritical4 7 2" xfId="983"/>
    <cellStyle name="SAPBEXexcCritical4 7 3" xfId="984"/>
    <cellStyle name="SAPBEXexcCritical4 8" xfId="985"/>
    <cellStyle name="SAPBEXexcCritical4 8 2" xfId="986"/>
    <cellStyle name="SAPBEXexcCritical4 8 3" xfId="987"/>
    <cellStyle name="SAPBEXexcCritical4 9" xfId="988"/>
    <cellStyle name="SAPBEXexcCritical4 9 2" xfId="989"/>
    <cellStyle name="SAPBEXexcCritical4 9 3" xfId="990"/>
    <cellStyle name="SAPBEXexcCritical5" xfId="991"/>
    <cellStyle name="SAPBEXexcCritical5 10" xfId="992"/>
    <cellStyle name="SAPBEXexcCritical5 10 2" xfId="993"/>
    <cellStyle name="SAPBEXexcCritical5 10 3" xfId="994"/>
    <cellStyle name="SAPBEXexcCritical5 11" xfId="995"/>
    <cellStyle name="SAPBEXexcCritical5 11 2" xfId="996"/>
    <cellStyle name="SAPBEXexcCritical5 11 3" xfId="997"/>
    <cellStyle name="SAPBEXexcCritical5 12" xfId="998"/>
    <cellStyle name="SAPBEXexcCritical5 13" xfId="999"/>
    <cellStyle name="SAPBEXexcCritical5 2" xfId="1000"/>
    <cellStyle name="SAPBEXexcCritical5 2 2" xfId="1001"/>
    <cellStyle name="SAPBEXexcCritical5 2 3" xfId="1002"/>
    <cellStyle name="SAPBEXexcCritical5 3" xfId="1003"/>
    <cellStyle name="SAPBEXexcCritical5 3 2" xfId="1004"/>
    <cellStyle name="SAPBEXexcCritical5 3 3" xfId="1005"/>
    <cellStyle name="SAPBEXexcCritical5 4" xfId="1006"/>
    <cellStyle name="SAPBEXexcCritical5 4 2" xfId="1007"/>
    <cellStyle name="SAPBEXexcCritical5 4 3" xfId="1008"/>
    <cellStyle name="SAPBEXexcCritical5 5" xfId="1009"/>
    <cellStyle name="SAPBEXexcCritical5 5 2" xfId="1010"/>
    <cellStyle name="SAPBEXexcCritical5 5 3" xfId="1011"/>
    <cellStyle name="SAPBEXexcCritical5 6" xfId="1012"/>
    <cellStyle name="SAPBEXexcCritical5 6 2" xfId="1013"/>
    <cellStyle name="SAPBEXexcCritical5 6 3" xfId="1014"/>
    <cellStyle name="SAPBEXexcCritical5 7" xfId="1015"/>
    <cellStyle name="SAPBEXexcCritical5 7 2" xfId="1016"/>
    <cellStyle name="SAPBEXexcCritical5 7 3" xfId="1017"/>
    <cellStyle name="SAPBEXexcCritical5 8" xfId="1018"/>
    <cellStyle name="SAPBEXexcCritical5 8 2" xfId="1019"/>
    <cellStyle name="SAPBEXexcCritical5 8 3" xfId="1020"/>
    <cellStyle name="SAPBEXexcCritical5 9" xfId="1021"/>
    <cellStyle name="SAPBEXexcCritical5 9 2" xfId="1022"/>
    <cellStyle name="SAPBEXexcCritical5 9 3" xfId="1023"/>
    <cellStyle name="SAPBEXexcCritical6" xfId="1024"/>
    <cellStyle name="SAPBEXexcCritical6 10" xfId="1025"/>
    <cellStyle name="SAPBEXexcCritical6 10 2" xfId="1026"/>
    <cellStyle name="SAPBEXexcCritical6 10 3" xfId="1027"/>
    <cellStyle name="SAPBEXexcCritical6 11" xfId="1028"/>
    <cellStyle name="SAPBEXexcCritical6 11 2" xfId="1029"/>
    <cellStyle name="SAPBEXexcCritical6 11 3" xfId="1030"/>
    <cellStyle name="SAPBEXexcCritical6 12" xfId="1031"/>
    <cellStyle name="SAPBEXexcCritical6 13" xfId="1032"/>
    <cellStyle name="SAPBEXexcCritical6 2" xfId="1033"/>
    <cellStyle name="SAPBEXexcCritical6 2 2" xfId="1034"/>
    <cellStyle name="SAPBEXexcCritical6 2 3" xfId="1035"/>
    <cellStyle name="SAPBEXexcCritical6 3" xfId="1036"/>
    <cellStyle name="SAPBEXexcCritical6 3 2" xfId="1037"/>
    <cellStyle name="SAPBEXexcCritical6 3 3" xfId="1038"/>
    <cellStyle name="SAPBEXexcCritical6 4" xfId="1039"/>
    <cellStyle name="SAPBEXexcCritical6 4 2" xfId="1040"/>
    <cellStyle name="SAPBEXexcCritical6 4 3" xfId="1041"/>
    <cellStyle name="SAPBEXexcCritical6 5" xfId="1042"/>
    <cellStyle name="SAPBEXexcCritical6 5 2" xfId="1043"/>
    <cellStyle name="SAPBEXexcCritical6 5 3" xfId="1044"/>
    <cellStyle name="SAPBEXexcCritical6 6" xfId="1045"/>
    <cellStyle name="SAPBEXexcCritical6 6 2" xfId="1046"/>
    <cellStyle name="SAPBEXexcCritical6 6 3" xfId="1047"/>
    <cellStyle name="SAPBEXexcCritical6 7" xfId="1048"/>
    <cellStyle name="SAPBEXexcCritical6 7 2" xfId="1049"/>
    <cellStyle name="SAPBEXexcCritical6 7 3" xfId="1050"/>
    <cellStyle name="SAPBEXexcCritical6 8" xfId="1051"/>
    <cellStyle name="SAPBEXexcCritical6 8 2" xfId="1052"/>
    <cellStyle name="SAPBEXexcCritical6 8 3" xfId="1053"/>
    <cellStyle name="SAPBEXexcCritical6 9" xfId="1054"/>
    <cellStyle name="SAPBEXexcCritical6 9 2" xfId="1055"/>
    <cellStyle name="SAPBEXexcCritical6 9 3" xfId="1056"/>
    <cellStyle name="SAPBEXexcGood1" xfId="1057"/>
    <cellStyle name="SAPBEXexcGood1 10" xfId="1058"/>
    <cellStyle name="SAPBEXexcGood1 10 2" xfId="1059"/>
    <cellStyle name="SAPBEXexcGood1 10 3" xfId="1060"/>
    <cellStyle name="SAPBEXexcGood1 11" xfId="1061"/>
    <cellStyle name="SAPBEXexcGood1 11 2" xfId="1062"/>
    <cellStyle name="SAPBEXexcGood1 11 3" xfId="1063"/>
    <cellStyle name="SAPBEXexcGood1 12" xfId="1064"/>
    <cellStyle name="SAPBEXexcGood1 13" xfId="1065"/>
    <cellStyle name="SAPBEXexcGood1 2" xfId="1066"/>
    <cellStyle name="SAPBEXexcGood1 2 2" xfId="1067"/>
    <cellStyle name="SAPBEXexcGood1 2 3" xfId="1068"/>
    <cellStyle name="SAPBEXexcGood1 3" xfId="1069"/>
    <cellStyle name="SAPBEXexcGood1 3 2" xfId="1070"/>
    <cellStyle name="SAPBEXexcGood1 3 3" xfId="1071"/>
    <cellStyle name="SAPBEXexcGood1 4" xfId="1072"/>
    <cellStyle name="SAPBEXexcGood1 4 2" xfId="1073"/>
    <cellStyle name="SAPBEXexcGood1 4 3" xfId="1074"/>
    <cellStyle name="SAPBEXexcGood1 5" xfId="1075"/>
    <cellStyle name="SAPBEXexcGood1 5 2" xfId="1076"/>
    <cellStyle name="SAPBEXexcGood1 5 3" xfId="1077"/>
    <cellStyle name="SAPBEXexcGood1 6" xfId="1078"/>
    <cellStyle name="SAPBEXexcGood1 6 2" xfId="1079"/>
    <cellStyle name="SAPBEXexcGood1 6 3" xfId="1080"/>
    <cellStyle name="SAPBEXexcGood1 7" xfId="1081"/>
    <cellStyle name="SAPBEXexcGood1 7 2" xfId="1082"/>
    <cellStyle name="SAPBEXexcGood1 7 3" xfId="1083"/>
    <cellStyle name="SAPBEXexcGood1 8" xfId="1084"/>
    <cellStyle name="SAPBEXexcGood1 8 2" xfId="1085"/>
    <cellStyle name="SAPBEXexcGood1 8 3" xfId="1086"/>
    <cellStyle name="SAPBEXexcGood1 9" xfId="1087"/>
    <cellStyle name="SAPBEXexcGood1 9 2" xfId="1088"/>
    <cellStyle name="SAPBEXexcGood1 9 3" xfId="1089"/>
    <cellStyle name="SAPBEXexcGood2" xfId="1090"/>
    <cellStyle name="SAPBEXexcGood2 10" xfId="1091"/>
    <cellStyle name="SAPBEXexcGood2 10 2" xfId="1092"/>
    <cellStyle name="SAPBEXexcGood2 10 3" xfId="1093"/>
    <cellStyle name="SAPBEXexcGood2 11" xfId="1094"/>
    <cellStyle name="SAPBEXexcGood2 11 2" xfId="1095"/>
    <cellStyle name="SAPBEXexcGood2 11 3" xfId="1096"/>
    <cellStyle name="SAPBEXexcGood2 12" xfId="1097"/>
    <cellStyle name="SAPBEXexcGood2 13" xfId="1098"/>
    <cellStyle name="SAPBEXexcGood2 2" xfId="1099"/>
    <cellStyle name="SAPBEXexcGood2 2 2" xfId="1100"/>
    <cellStyle name="SAPBEXexcGood2 2 3" xfId="1101"/>
    <cellStyle name="SAPBEXexcGood2 3" xfId="1102"/>
    <cellStyle name="SAPBEXexcGood2 3 2" xfId="1103"/>
    <cellStyle name="SAPBEXexcGood2 3 3" xfId="1104"/>
    <cellStyle name="SAPBEXexcGood2 4" xfId="1105"/>
    <cellStyle name="SAPBEXexcGood2 4 2" xfId="1106"/>
    <cellStyle name="SAPBEXexcGood2 4 3" xfId="1107"/>
    <cellStyle name="SAPBEXexcGood2 5" xfId="1108"/>
    <cellStyle name="SAPBEXexcGood2 5 2" xfId="1109"/>
    <cellStyle name="SAPBEXexcGood2 5 3" xfId="1110"/>
    <cellStyle name="SAPBEXexcGood2 6" xfId="1111"/>
    <cellStyle name="SAPBEXexcGood2 6 2" xfId="1112"/>
    <cellStyle name="SAPBEXexcGood2 6 3" xfId="1113"/>
    <cellStyle name="SAPBEXexcGood2 7" xfId="1114"/>
    <cellStyle name="SAPBEXexcGood2 7 2" xfId="1115"/>
    <cellStyle name="SAPBEXexcGood2 7 3" xfId="1116"/>
    <cellStyle name="SAPBEXexcGood2 8" xfId="1117"/>
    <cellStyle name="SAPBEXexcGood2 8 2" xfId="1118"/>
    <cellStyle name="SAPBEXexcGood2 8 3" xfId="1119"/>
    <cellStyle name="SAPBEXexcGood2 9" xfId="1120"/>
    <cellStyle name="SAPBEXexcGood2 9 2" xfId="1121"/>
    <cellStyle name="SAPBEXexcGood2 9 3" xfId="1122"/>
    <cellStyle name="SAPBEXexcGood3" xfId="1123"/>
    <cellStyle name="SAPBEXexcGood3 10" xfId="1124"/>
    <cellStyle name="SAPBEXexcGood3 10 2" xfId="1125"/>
    <cellStyle name="SAPBEXexcGood3 10 3" xfId="1126"/>
    <cellStyle name="SAPBEXexcGood3 11" xfId="1127"/>
    <cellStyle name="SAPBEXexcGood3 11 2" xfId="1128"/>
    <cellStyle name="SAPBEXexcGood3 11 3" xfId="1129"/>
    <cellStyle name="SAPBEXexcGood3 12" xfId="1130"/>
    <cellStyle name="SAPBEXexcGood3 13" xfId="1131"/>
    <cellStyle name="SAPBEXexcGood3 2" xfId="1132"/>
    <cellStyle name="SAPBEXexcGood3 2 2" xfId="1133"/>
    <cellStyle name="SAPBEXexcGood3 2 3" xfId="1134"/>
    <cellStyle name="SAPBEXexcGood3 3" xfId="1135"/>
    <cellStyle name="SAPBEXexcGood3 3 2" xfId="1136"/>
    <cellStyle name="SAPBEXexcGood3 3 3" xfId="1137"/>
    <cellStyle name="SAPBEXexcGood3 4" xfId="1138"/>
    <cellStyle name="SAPBEXexcGood3 4 2" xfId="1139"/>
    <cellStyle name="SAPBEXexcGood3 4 3" xfId="1140"/>
    <cellStyle name="SAPBEXexcGood3 5" xfId="1141"/>
    <cellStyle name="SAPBEXexcGood3 5 2" xfId="1142"/>
    <cellStyle name="SAPBEXexcGood3 5 3" xfId="1143"/>
    <cellStyle name="SAPBEXexcGood3 6" xfId="1144"/>
    <cellStyle name="SAPBEXexcGood3 6 2" xfId="1145"/>
    <cellStyle name="SAPBEXexcGood3 6 3" xfId="1146"/>
    <cellStyle name="SAPBEXexcGood3 7" xfId="1147"/>
    <cellStyle name="SAPBEXexcGood3 7 2" xfId="1148"/>
    <cellStyle name="SAPBEXexcGood3 7 3" xfId="1149"/>
    <cellStyle name="SAPBEXexcGood3 8" xfId="1150"/>
    <cellStyle name="SAPBEXexcGood3 8 2" xfId="1151"/>
    <cellStyle name="SAPBEXexcGood3 8 3" xfId="1152"/>
    <cellStyle name="SAPBEXexcGood3 9" xfId="1153"/>
    <cellStyle name="SAPBEXexcGood3 9 2" xfId="1154"/>
    <cellStyle name="SAPBEXexcGood3 9 3" xfId="1155"/>
    <cellStyle name="SAPBEXfilterDrill" xfId="1156"/>
    <cellStyle name="SAPBEXfilterDrill 2" xfId="1157"/>
    <cellStyle name="SAPBEXfilterDrill 2 2" xfId="1158"/>
    <cellStyle name="SAPBEXfilterDrill 3" xfId="1159"/>
    <cellStyle name="SAPBEXfilterItem" xfId="1160"/>
    <cellStyle name="SAPBEXfilterItem 2" xfId="1161"/>
    <cellStyle name="SAPBEXfilterItem 3" xfId="1162"/>
    <cellStyle name="SAPBEXfilterItem 4" xfId="1163"/>
    <cellStyle name="SAPBEXfilterText" xfId="1164"/>
    <cellStyle name="SAPBEXfilterText 2" xfId="1165"/>
    <cellStyle name="SAPBEXfilterText 3" xfId="1166"/>
    <cellStyle name="SAPBEXfilterText 4" xfId="1167"/>
    <cellStyle name="SAPBEXformats" xfId="1168"/>
    <cellStyle name="SAPBEXformats 10" xfId="1169"/>
    <cellStyle name="SAPBEXformats 10 2" xfId="1170"/>
    <cellStyle name="SAPBEXformats 10 3" xfId="1171"/>
    <cellStyle name="SAPBEXformats 11" xfId="1172"/>
    <cellStyle name="SAPBEXformats 11 2" xfId="1173"/>
    <cellStyle name="SAPBEXformats 11 3" xfId="1174"/>
    <cellStyle name="SAPBEXformats 12" xfId="1175"/>
    <cellStyle name="SAPBEXformats 13" xfId="1176"/>
    <cellStyle name="SAPBEXformats 2" xfId="1177"/>
    <cellStyle name="SAPBEXformats 2 2" xfId="1178"/>
    <cellStyle name="SAPBEXformats 2 3" xfId="1179"/>
    <cellStyle name="SAPBEXformats 3" xfId="1180"/>
    <cellStyle name="SAPBEXformats 3 2" xfId="1181"/>
    <cellStyle name="SAPBEXformats 3 3" xfId="1182"/>
    <cellStyle name="SAPBEXformats 4" xfId="1183"/>
    <cellStyle name="SAPBEXformats 4 2" xfId="1184"/>
    <cellStyle name="SAPBEXformats 4 3" xfId="1185"/>
    <cellStyle name="SAPBEXformats 5" xfId="1186"/>
    <cellStyle name="SAPBEXformats 5 2" xfId="1187"/>
    <cellStyle name="SAPBEXformats 5 3" xfId="1188"/>
    <cellStyle name="SAPBEXformats 6" xfId="1189"/>
    <cellStyle name="SAPBEXformats 6 2" xfId="1190"/>
    <cellStyle name="SAPBEXformats 6 3" xfId="1191"/>
    <cellStyle name="SAPBEXformats 7" xfId="1192"/>
    <cellStyle name="SAPBEXformats 7 2" xfId="1193"/>
    <cellStyle name="SAPBEXformats 7 3" xfId="1194"/>
    <cellStyle name="SAPBEXformats 8" xfId="1195"/>
    <cellStyle name="SAPBEXformats 8 2" xfId="1196"/>
    <cellStyle name="SAPBEXformats 8 3" xfId="1197"/>
    <cellStyle name="SAPBEXformats 9" xfId="1198"/>
    <cellStyle name="SAPBEXformats 9 2" xfId="1199"/>
    <cellStyle name="SAPBEXformats 9 3" xfId="1200"/>
    <cellStyle name="SAPBEXheaderItem" xfId="1201"/>
    <cellStyle name="SAPBEXheaderItem 2" xfId="1202"/>
    <cellStyle name="SAPBEXheaderItem 3" xfId="1203"/>
    <cellStyle name="SAPBEXheaderItem 4" xfId="1204"/>
    <cellStyle name="SAPBEXheaderText" xfId="1205"/>
    <cellStyle name="SAPBEXHLevel0" xfId="1206"/>
    <cellStyle name="SAPBEXHLevel0 10" xfId="1207"/>
    <cellStyle name="SAPBEXHLevel0 10 2" xfId="1208"/>
    <cellStyle name="SAPBEXHLevel0 10 3" xfId="1209"/>
    <cellStyle name="SAPBEXHLevel0 11" xfId="1210"/>
    <cellStyle name="SAPBEXHLevel0 11 2" xfId="1211"/>
    <cellStyle name="SAPBEXHLevel0 11 3" xfId="1212"/>
    <cellStyle name="SAPBEXHLevel0 12" xfId="1213"/>
    <cellStyle name="SAPBEXHLevel0 12 2" xfId="1214"/>
    <cellStyle name="SAPBEXHLevel0 12 3" xfId="1215"/>
    <cellStyle name="SAPBEXHLevel0 13" xfId="1216"/>
    <cellStyle name="SAPBEXHLevel0 13 2" xfId="1217"/>
    <cellStyle name="SAPBEXHLevel0 13 3" xfId="1218"/>
    <cellStyle name="SAPBEXHLevel0 14" xfId="1219"/>
    <cellStyle name="SAPBEXHLevel0 14 2" xfId="1220"/>
    <cellStyle name="SAPBEXHLevel0 14 3" xfId="1221"/>
    <cellStyle name="SAPBEXHLevel0 15" xfId="1222"/>
    <cellStyle name="SAPBEXHLevel0 16" xfId="1223"/>
    <cellStyle name="SAPBEXHLevel0 2" xfId="1224"/>
    <cellStyle name="SAPBEXHLevel0 2 10" xfId="1225"/>
    <cellStyle name="SAPBEXHLevel0 2 10 2" xfId="1226"/>
    <cellStyle name="SAPBEXHLevel0 2 10 3" xfId="1227"/>
    <cellStyle name="SAPBEXHLevel0 2 11" xfId="1228"/>
    <cellStyle name="SAPBEXHLevel0 2 11 2" xfId="1229"/>
    <cellStyle name="SAPBEXHLevel0 2 11 3" xfId="1230"/>
    <cellStyle name="SAPBEXHLevel0 2 12" xfId="1231"/>
    <cellStyle name="SAPBEXHLevel0 2 13" xfId="1232"/>
    <cellStyle name="SAPBEXHLevel0 2 2" xfId="1233"/>
    <cellStyle name="SAPBEXHLevel0 2 2 2" xfId="1234"/>
    <cellStyle name="SAPBEXHLevel0 2 2 3" xfId="1235"/>
    <cellStyle name="SAPBEXHLevel0 2 3" xfId="1236"/>
    <cellStyle name="SAPBEXHLevel0 2 3 2" xfId="1237"/>
    <cellStyle name="SAPBEXHLevel0 2 3 3" xfId="1238"/>
    <cellStyle name="SAPBEXHLevel0 2 4" xfId="1239"/>
    <cellStyle name="SAPBEXHLevel0 2 4 2" xfId="1240"/>
    <cellStyle name="SAPBEXHLevel0 2 4 3" xfId="1241"/>
    <cellStyle name="SAPBEXHLevel0 2 5" xfId="1242"/>
    <cellStyle name="SAPBEXHLevel0 2 5 2" xfId="1243"/>
    <cellStyle name="SAPBEXHLevel0 2 5 3" xfId="1244"/>
    <cellStyle name="SAPBEXHLevel0 2 6" xfId="1245"/>
    <cellStyle name="SAPBEXHLevel0 2 6 2" xfId="1246"/>
    <cellStyle name="SAPBEXHLevel0 2 6 3" xfId="1247"/>
    <cellStyle name="SAPBEXHLevel0 2 7" xfId="1248"/>
    <cellStyle name="SAPBEXHLevel0 2 7 2" xfId="1249"/>
    <cellStyle name="SAPBEXHLevel0 2 7 3" xfId="1250"/>
    <cellStyle name="SAPBEXHLevel0 2 8" xfId="1251"/>
    <cellStyle name="SAPBEXHLevel0 2 8 2" xfId="1252"/>
    <cellStyle name="SAPBEXHLevel0 2 8 3" xfId="1253"/>
    <cellStyle name="SAPBEXHLevel0 2 9" xfId="1254"/>
    <cellStyle name="SAPBEXHLevel0 2 9 2" xfId="1255"/>
    <cellStyle name="SAPBEXHLevel0 2 9 3" xfId="1256"/>
    <cellStyle name="SAPBEXHLevel0 3" xfId="1257"/>
    <cellStyle name="SAPBEXHLevel0 3 10" xfId="1258"/>
    <cellStyle name="SAPBEXHLevel0 3 10 2" xfId="1259"/>
    <cellStyle name="SAPBEXHLevel0 3 10 3" xfId="1260"/>
    <cellStyle name="SAPBEXHLevel0 3 11" xfId="1261"/>
    <cellStyle name="SAPBEXHLevel0 3 11 2" xfId="1262"/>
    <cellStyle name="SAPBEXHLevel0 3 11 3" xfId="1263"/>
    <cellStyle name="SAPBEXHLevel0 3 12" xfId="1264"/>
    <cellStyle name="SAPBEXHLevel0 3 13" xfId="1265"/>
    <cellStyle name="SAPBEXHLevel0 3 2" xfId="1266"/>
    <cellStyle name="SAPBEXHLevel0 3 2 2" xfId="1267"/>
    <cellStyle name="SAPBEXHLevel0 3 2 3" xfId="1268"/>
    <cellStyle name="SAPBEXHLevel0 3 3" xfId="1269"/>
    <cellStyle name="SAPBEXHLevel0 3 3 2" xfId="1270"/>
    <cellStyle name="SAPBEXHLevel0 3 3 3" xfId="1271"/>
    <cellStyle name="SAPBEXHLevel0 3 4" xfId="1272"/>
    <cellStyle name="SAPBEXHLevel0 3 4 2" xfId="1273"/>
    <cellStyle name="SAPBEXHLevel0 3 4 3" xfId="1274"/>
    <cellStyle name="SAPBEXHLevel0 3 5" xfId="1275"/>
    <cellStyle name="SAPBEXHLevel0 3 5 2" xfId="1276"/>
    <cellStyle name="SAPBEXHLevel0 3 5 3" xfId="1277"/>
    <cellStyle name="SAPBEXHLevel0 3 6" xfId="1278"/>
    <cellStyle name="SAPBEXHLevel0 3 6 2" xfId="1279"/>
    <cellStyle name="SAPBEXHLevel0 3 6 3" xfId="1280"/>
    <cellStyle name="SAPBEXHLevel0 3 7" xfId="1281"/>
    <cellStyle name="SAPBEXHLevel0 3 7 2" xfId="1282"/>
    <cellStyle name="SAPBEXHLevel0 3 7 3" xfId="1283"/>
    <cellStyle name="SAPBEXHLevel0 3 8" xfId="1284"/>
    <cellStyle name="SAPBEXHLevel0 3 8 2" xfId="1285"/>
    <cellStyle name="SAPBEXHLevel0 3 8 3" xfId="1286"/>
    <cellStyle name="SAPBEXHLevel0 3 9" xfId="1287"/>
    <cellStyle name="SAPBEXHLevel0 3 9 2" xfId="1288"/>
    <cellStyle name="SAPBEXHLevel0 3 9 3" xfId="1289"/>
    <cellStyle name="SAPBEXHLevel0 4" xfId="1290"/>
    <cellStyle name="SAPBEXHLevel0 4 10" xfId="1291"/>
    <cellStyle name="SAPBEXHLevel0 4 10 2" xfId="1292"/>
    <cellStyle name="SAPBEXHLevel0 4 10 3" xfId="1293"/>
    <cellStyle name="SAPBEXHLevel0 4 11" xfId="1294"/>
    <cellStyle name="SAPBEXHLevel0 4 11 2" xfId="1295"/>
    <cellStyle name="SAPBEXHLevel0 4 11 3" xfId="1296"/>
    <cellStyle name="SAPBEXHLevel0 4 12" xfId="1297"/>
    <cellStyle name="SAPBEXHLevel0 4 13" xfId="1298"/>
    <cellStyle name="SAPBEXHLevel0 4 2" xfId="1299"/>
    <cellStyle name="SAPBEXHLevel0 4 2 2" xfId="1300"/>
    <cellStyle name="SAPBEXHLevel0 4 2 3" xfId="1301"/>
    <cellStyle name="SAPBEXHLevel0 4 3" xfId="1302"/>
    <cellStyle name="SAPBEXHLevel0 4 3 2" xfId="1303"/>
    <cellStyle name="SAPBEXHLevel0 4 3 3" xfId="1304"/>
    <cellStyle name="SAPBEXHLevel0 4 4" xfId="1305"/>
    <cellStyle name="SAPBEXHLevel0 4 4 2" xfId="1306"/>
    <cellStyle name="SAPBEXHLevel0 4 4 3" xfId="1307"/>
    <cellStyle name="SAPBEXHLevel0 4 5" xfId="1308"/>
    <cellStyle name="SAPBEXHLevel0 4 5 2" xfId="1309"/>
    <cellStyle name="SAPBEXHLevel0 4 5 3" xfId="1310"/>
    <cellStyle name="SAPBEXHLevel0 4 6" xfId="1311"/>
    <cellStyle name="SAPBEXHLevel0 4 6 2" xfId="1312"/>
    <cellStyle name="SAPBEXHLevel0 4 6 3" xfId="1313"/>
    <cellStyle name="SAPBEXHLevel0 4 7" xfId="1314"/>
    <cellStyle name="SAPBEXHLevel0 4 7 2" xfId="1315"/>
    <cellStyle name="SAPBEXHLevel0 4 7 3" xfId="1316"/>
    <cellStyle name="SAPBEXHLevel0 4 8" xfId="1317"/>
    <cellStyle name="SAPBEXHLevel0 4 8 2" xfId="1318"/>
    <cellStyle name="SAPBEXHLevel0 4 8 3" xfId="1319"/>
    <cellStyle name="SAPBEXHLevel0 4 9" xfId="1320"/>
    <cellStyle name="SAPBEXHLevel0 4 9 2" xfId="1321"/>
    <cellStyle name="SAPBEXHLevel0 4 9 3" xfId="1322"/>
    <cellStyle name="SAPBEXHLevel0 5" xfId="1323"/>
    <cellStyle name="SAPBEXHLevel0 5 2" xfId="1324"/>
    <cellStyle name="SAPBEXHLevel0 5 3" xfId="1325"/>
    <cellStyle name="SAPBEXHLevel0 6" xfId="1326"/>
    <cellStyle name="SAPBEXHLevel0 6 2" xfId="1327"/>
    <cellStyle name="SAPBEXHLevel0 6 3" xfId="1328"/>
    <cellStyle name="SAPBEXHLevel0 7" xfId="1329"/>
    <cellStyle name="SAPBEXHLevel0 7 2" xfId="1330"/>
    <cellStyle name="SAPBEXHLevel0 7 3" xfId="1331"/>
    <cellStyle name="SAPBEXHLevel0 8" xfId="1332"/>
    <cellStyle name="SAPBEXHLevel0 8 2" xfId="1333"/>
    <cellStyle name="SAPBEXHLevel0 8 3" xfId="1334"/>
    <cellStyle name="SAPBEXHLevel0 9" xfId="1335"/>
    <cellStyle name="SAPBEXHLevel0 9 2" xfId="1336"/>
    <cellStyle name="SAPBEXHLevel0 9 3" xfId="1337"/>
    <cellStyle name="SAPBEXHLevel0X" xfId="1338"/>
    <cellStyle name="SAPBEXHLevel0X 10" xfId="1339"/>
    <cellStyle name="SAPBEXHLevel0X 10 2" xfId="1340"/>
    <cellStyle name="SAPBEXHLevel0X 10 3" xfId="1341"/>
    <cellStyle name="SAPBEXHLevel0X 11" xfId="1342"/>
    <cellStyle name="SAPBEXHLevel0X 11 2" xfId="1343"/>
    <cellStyle name="SAPBEXHLevel0X 11 3" xfId="1344"/>
    <cellStyle name="SAPBEXHLevel0X 12" xfId="1345"/>
    <cellStyle name="SAPBEXHLevel0X 12 2" xfId="1346"/>
    <cellStyle name="SAPBEXHLevel0X 12 3" xfId="1347"/>
    <cellStyle name="SAPBEXHLevel0X 13" xfId="1348"/>
    <cellStyle name="SAPBEXHLevel0X 13 2" xfId="1349"/>
    <cellStyle name="SAPBEXHLevel0X 13 3" xfId="1350"/>
    <cellStyle name="SAPBEXHLevel0X 14" xfId="1351"/>
    <cellStyle name="SAPBEXHLevel0X 14 2" xfId="1352"/>
    <cellStyle name="SAPBEXHLevel0X 14 3" xfId="1353"/>
    <cellStyle name="SAPBEXHLevel0X 15" xfId="1354"/>
    <cellStyle name="SAPBEXHLevel0X 16" xfId="1355"/>
    <cellStyle name="SAPBEXHLevel0X 2" xfId="1356"/>
    <cellStyle name="SAPBEXHLevel0X 2 10" xfId="1357"/>
    <cellStyle name="SAPBEXHLevel0X 2 10 2" xfId="1358"/>
    <cellStyle name="SAPBEXHLevel0X 2 10 3" xfId="1359"/>
    <cellStyle name="SAPBEXHLevel0X 2 11" xfId="1360"/>
    <cellStyle name="SAPBEXHLevel0X 2 11 2" xfId="1361"/>
    <cellStyle name="SAPBEXHLevel0X 2 11 3" xfId="1362"/>
    <cellStyle name="SAPBEXHLevel0X 2 12" xfId="1363"/>
    <cellStyle name="SAPBEXHLevel0X 2 13" xfId="1364"/>
    <cellStyle name="SAPBEXHLevel0X 2 2" xfId="1365"/>
    <cellStyle name="SAPBEXHLevel0X 2 2 2" xfId="1366"/>
    <cellStyle name="SAPBEXHLevel0X 2 2 3" xfId="1367"/>
    <cellStyle name="SAPBEXHLevel0X 2 3" xfId="1368"/>
    <cellStyle name="SAPBEXHLevel0X 2 3 2" xfId="1369"/>
    <cellStyle name="SAPBEXHLevel0X 2 3 3" xfId="1370"/>
    <cellStyle name="SAPBEXHLevel0X 2 4" xfId="1371"/>
    <cellStyle name="SAPBEXHLevel0X 2 4 2" xfId="1372"/>
    <cellStyle name="SAPBEXHLevel0X 2 4 3" xfId="1373"/>
    <cellStyle name="SAPBEXHLevel0X 2 5" xfId="1374"/>
    <cellStyle name="SAPBEXHLevel0X 2 5 2" xfId="1375"/>
    <cellStyle name="SAPBEXHLevel0X 2 5 3" xfId="1376"/>
    <cellStyle name="SAPBEXHLevel0X 2 6" xfId="1377"/>
    <cellStyle name="SAPBEXHLevel0X 2 6 2" xfId="1378"/>
    <cellStyle name="SAPBEXHLevel0X 2 6 3" xfId="1379"/>
    <cellStyle name="SAPBEXHLevel0X 2 7" xfId="1380"/>
    <cellStyle name="SAPBEXHLevel0X 2 7 2" xfId="1381"/>
    <cellStyle name="SAPBEXHLevel0X 2 7 3" xfId="1382"/>
    <cellStyle name="SAPBEXHLevel0X 2 8" xfId="1383"/>
    <cellStyle name="SAPBEXHLevel0X 2 8 2" xfId="1384"/>
    <cellStyle name="SAPBEXHLevel0X 2 8 3" xfId="1385"/>
    <cellStyle name="SAPBEXHLevel0X 2 9" xfId="1386"/>
    <cellStyle name="SAPBEXHLevel0X 2 9 2" xfId="1387"/>
    <cellStyle name="SAPBEXHLevel0X 2 9 3" xfId="1388"/>
    <cellStyle name="SAPBEXHLevel0X 3" xfId="1389"/>
    <cellStyle name="SAPBEXHLevel0X 3 10" xfId="1390"/>
    <cellStyle name="SAPBEXHLevel0X 3 10 2" xfId="1391"/>
    <cellStyle name="SAPBEXHLevel0X 3 10 3" xfId="1392"/>
    <cellStyle name="SAPBEXHLevel0X 3 11" xfId="1393"/>
    <cellStyle name="SAPBEXHLevel0X 3 11 2" xfId="1394"/>
    <cellStyle name="SAPBEXHLevel0X 3 11 3" xfId="1395"/>
    <cellStyle name="SAPBEXHLevel0X 3 12" xfId="1396"/>
    <cellStyle name="SAPBEXHLevel0X 3 13" xfId="1397"/>
    <cellStyle name="SAPBEXHLevel0X 3 2" xfId="1398"/>
    <cellStyle name="SAPBEXHLevel0X 3 2 2" xfId="1399"/>
    <cellStyle name="SAPBEXHLevel0X 3 2 3" xfId="1400"/>
    <cellStyle name="SAPBEXHLevel0X 3 3" xfId="1401"/>
    <cellStyle name="SAPBEXHLevel0X 3 3 2" xfId="1402"/>
    <cellStyle name="SAPBEXHLevel0X 3 3 3" xfId="1403"/>
    <cellStyle name="SAPBEXHLevel0X 3 4" xfId="1404"/>
    <cellStyle name="SAPBEXHLevel0X 3 4 2" xfId="1405"/>
    <cellStyle name="SAPBEXHLevel0X 3 4 3" xfId="1406"/>
    <cellStyle name="SAPBEXHLevel0X 3 5" xfId="1407"/>
    <cellStyle name="SAPBEXHLevel0X 3 5 2" xfId="1408"/>
    <cellStyle name="SAPBEXHLevel0X 3 5 3" xfId="1409"/>
    <cellStyle name="SAPBEXHLevel0X 3 6" xfId="1410"/>
    <cellStyle name="SAPBEXHLevel0X 3 6 2" xfId="1411"/>
    <cellStyle name="SAPBEXHLevel0X 3 6 3" xfId="1412"/>
    <cellStyle name="SAPBEXHLevel0X 3 7" xfId="1413"/>
    <cellStyle name="SAPBEXHLevel0X 3 7 2" xfId="1414"/>
    <cellStyle name="SAPBEXHLevel0X 3 7 3" xfId="1415"/>
    <cellStyle name="SAPBEXHLevel0X 3 8" xfId="1416"/>
    <cellStyle name="SAPBEXHLevel0X 3 8 2" xfId="1417"/>
    <cellStyle name="SAPBEXHLevel0X 3 8 3" xfId="1418"/>
    <cellStyle name="SAPBEXHLevel0X 3 9" xfId="1419"/>
    <cellStyle name="SAPBEXHLevel0X 3 9 2" xfId="1420"/>
    <cellStyle name="SAPBEXHLevel0X 3 9 3" xfId="1421"/>
    <cellStyle name="SAPBEXHLevel0X 4" xfId="1422"/>
    <cellStyle name="SAPBEXHLevel0X 4 10" xfId="1423"/>
    <cellStyle name="SAPBEXHLevel0X 4 10 2" xfId="1424"/>
    <cellStyle name="SAPBEXHLevel0X 4 10 3" xfId="1425"/>
    <cellStyle name="SAPBEXHLevel0X 4 11" xfId="1426"/>
    <cellStyle name="SAPBEXHLevel0X 4 11 2" xfId="1427"/>
    <cellStyle name="SAPBEXHLevel0X 4 11 3" xfId="1428"/>
    <cellStyle name="SAPBEXHLevel0X 4 12" xfId="1429"/>
    <cellStyle name="SAPBEXHLevel0X 4 13" xfId="1430"/>
    <cellStyle name="SAPBEXHLevel0X 4 2" xfId="1431"/>
    <cellStyle name="SAPBEXHLevel0X 4 2 2" xfId="1432"/>
    <cellStyle name="SAPBEXHLevel0X 4 2 3" xfId="1433"/>
    <cellStyle name="SAPBEXHLevel0X 4 3" xfId="1434"/>
    <cellStyle name="SAPBEXHLevel0X 4 3 2" xfId="1435"/>
    <cellStyle name="SAPBEXHLevel0X 4 3 3" xfId="1436"/>
    <cellStyle name="SAPBEXHLevel0X 4 4" xfId="1437"/>
    <cellStyle name="SAPBEXHLevel0X 4 4 2" xfId="1438"/>
    <cellStyle name="SAPBEXHLevel0X 4 4 3" xfId="1439"/>
    <cellStyle name="SAPBEXHLevel0X 4 5" xfId="1440"/>
    <cellStyle name="SAPBEXHLevel0X 4 5 2" xfId="1441"/>
    <cellStyle name="SAPBEXHLevel0X 4 5 3" xfId="1442"/>
    <cellStyle name="SAPBEXHLevel0X 4 6" xfId="1443"/>
    <cellStyle name="SAPBEXHLevel0X 4 6 2" xfId="1444"/>
    <cellStyle name="SAPBEXHLevel0X 4 6 3" xfId="1445"/>
    <cellStyle name="SAPBEXHLevel0X 4 7" xfId="1446"/>
    <cellStyle name="SAPBEXHLevel0X 4 7 2" xfId="1447"/>
    <cellStyle name="SAPBEXHLevel0X 4 7 3" xfId="1448"/>
    <cellStyle name="SAPBEXHLevel0X 4 8" xfId="1449"/>
    <cellStyle name="SAPBEXHLevel0X 4 8 2" xfId="1450"/>
    <cellStyle name="SAPBEXHLevel0X 4 8 3" xfId="1451"/>
    <cellStyle name="SAPBEXHLevel0X 4 9" xfId="1452"/>
    <cellStyle name="SAPBEXHLevel0X 4 9 2" xfId="1453"/>
    <cellStyle name="SAPBEXHLevel0X 4 9 3" xfId="1454"/>
    <cellStyle name="SAPBEXHLevel0X 5" xfId="1455"/>
    <cellStyle name="SAPBEXHLevel0X 5 2" xfId="1456"/>
    <cellStyle name="SAPBEXHLevel0X 5 3" xfId="1457"/>
    <cellStyle name="SAPBEXHLevel0X 6" xfId="1458"/>
    <cellStyle name="SAPBEXHLevel0X 6 2" xfId="1459"/>
    <cellStyle name="SAPBEXHLevel0X 6 3" xfId="1460"/>
    <cellStyle name="SAPBEXHLevel0X 7" xfId="1461"/>
    <cellStyle name="SAPBEXHLevel0X 7 2" xfId="1462"/>
    <cellStyle name="SAPBEXHLevel0X 7 3" xfId="1463"/>
    <cellStyle name="SAPBEXHLevel0X 8" xfId="1464"/>
    <cellStyle name="SAPBEXHLevel0X 8 2" xfId="1465"/>
    <cellStyle name="SAPBEXHLevel0X 8 3" xfId="1466"/>
    <cellStyle name="SAPBEXHLevel0X 9" xfId="1467"/>
    <cellStyle name="SAPBEXHLevel0X 9 2" xfId="1468"/>
    <cellStyle name="SAPBEXHLevel0X 9 3" xfId="1469"/>
    <cellStyle name="SAPBEXHLevel1" xfId="1470"/>
    <cellStyle name="SAPBEXHLevel1 10" xfId="1471"/>
    <cellStyle name="SAPBEXHLevel1 10 2" xfId="1472"/>
    <cellStyle name="SAPBEXHLevel1 10 3" xfId="1473"/>
    <cellStyle name="SAPBEXHLevel1 11" xfId="1474"/>
    <cellStyle name="SAPBEXHLevel1 11 2" xfId="1475"/>
    <cellStyle name="SAPBEXHLevel1 11 3" xfId="1476"/>
    <cellStyle name="SAPBEXHLevel1 12" xfId="1477"/>
    <cellStyle name="SAPBEXHLevel1 13" xfId="1478"/>
    <cellStyle name="SAPBEXHLevel1 2" xfId="1479"/>
    <cellStyle name="SAPBEXHLevel1 2 2" xfId="1480"/>
    <cellStyle name="SAPBEXHLevel1 2 3" xfId="1481"/>
    <cellStyle name="SAPBEXHLevel1 3" xfId="1482"/>
    <cellStyle name="SAPBEXHLevel1 3 2" xfId="1483"/>
    <cellStyle name="SAPBEXHLevel1 3 3" xfId="1484"/>
    <cellStyle name="SAPBEXHLevel1 4" xfId="1485"/>
    <cellStyle name="SAPBEXHLevel1 4 2" xfId="1486"/>
    <cellStyle name="SAPBEXHLevel1 4 3" xfId="1487"/>
    <cellStyle name="SAPBEXHLevel1 5" xfId="1488"/>
    <cellStyle name="SAPBEXHLevel1 5 2" xfId="1489"/>
    <cellStyle name="SAPBEXHLevel1 5 3" xfId="1490"/>
    <cellStyle name="SAPBEXHLevel1 6" xfId="1491"/>
    <cellStyle name="SAPBEXHLevel1 6 2" xfId="1492"/>
    <cellStyle name="SAPBEXHLevel1 6 3" xfId="1493"/>
    <cellStyle name="SAPBEXHLevel1 7" xfId="1494"/>
    <cellStyle name="SAPBEXHLevel1 7 2" xfId="1495"/>
    <cellStyle name="SAPBEXHLevel1 7 3" xfId="1496"/>
    <cellStyle name="SAPBEXHLevel1 8" xfId="1497"/>
    <cellStyle name="SAPBEXHLevel1 8 2" xfId="1498"/>
    <cellStyle name="SAPBEXHLevel1 8 3" xfId="1499"/>
    <cellStyle name="SAPBEXHLevel1 9" xfId="1500"/>
    <cellStyle name="SAPBEXHLevel1 9 2" xfId="1501"/>
    <cellStyle name="SAPBEXHLevel1 9 3" xfId="1502"/>
    <cellStyle name="SAPBEXHLevel1X" xfId="1503"/>
    <cellStyle name="SAPBEXHLevel1X 10" xfId="1504"/>
    <cellStyle name="SAPBEXHLevel1X 10 2" xfId="1505"/>
    <cellStyle name="SAPBEXHLevel1X 10 3" xfId="1506"/>
    <cellStyle name="SAPBEXHLevel1X 11" xfId="1507"/>
    <cellStyle name="SAPBEXHLevel1X 11 2" xfId="1508"/>
    <cellStyle name="SAPBEXHLevel1X 11 3" xfId="1509"/>
    <cellStyle name="SAPBEXHLevel1X 12" xfId="1510"/>
    <cellStyle name="SAPBEXHLevel1X 13" xfId="1511"/>
    <cellStyle name="SAPBEXHLevel1X 2" xfId="1512"/>
    <cellStyle name="SAPBEXHLevel1X 2 2" xfId="1513"/>
    <cellStyle name="SAPBEXHLevel1X 2 3" xfId="1514"/>
    <cellStyle name="SAPBEXHLevel1X 3" xfId="1515"/>
    <cellStyle name="SAPBEXHLevel1X 3 2" xfId="1516"/>
    <cellStyle name="SAPBEXHLevel1X 3 3" xfId="1517"/>
    <cellStyle name="SAPBEXHLevel1X 4" xfId="1518"/>
    <cellStyle name="SAPBEXHLevel1X 4 2" xfId="1519"/>
    <cellStyle name="SAPBEXHLevel1X 4 3" xfId="1520"/>
    <cellStyle name="SAPBEXHLevel1X 5" xfId="1521"/>
    <cellStyle name="SAPBEXHLevel1X 5 2" xfId="1522"/>
    <cellStyle name="SAPBEXHLevel1X 5 3" xfId="1523"/>
    <cellStyle name="SAPBEXHLevel1X 6" xfId="1524"/>
    <cellStyle name="SAPBEXHLevel1X 6 2" xfId="1525"/>
    <cellStyle name="SAPBEXHLevel1X 6 3" xfId="1526"/>
    <cellStyle name="SAPBEXHLevel1X 7" xfId="1527"/>
    <cellStyle name="SAPBEXHLevel1X 7 2" xfId="1528"/>
    <cellStyle name="SAPBEXHLevel1X 7 3" xfId="1529"/>
    <cellStyle name="SAPBEXHLevel1X 8" xfId="1530"/>
    <cellStyle name="SAPBEXHLevel1X 8 2" xfId="1531"/>
    <cellStyle name="SAPBEXHLevel1X 8 3" xfId="1532"/>
    <cellStyle name="SAPBEXHLevel1X 9" xfId="1533"/>
    <cellStyle name="SAPBEXHLevel1X 9 2" xfId="1534"/>
    <cellStyle name="SAPBEXHLevel1X 9 3" xfId="1535"/>
    <cellStyle name="SAPBEXHLevel2" xfId="1536"/>
    <cellStyle name="SAPBEXHLevel2 10" xfId="1537"/>
    <cellStyle name="SAPBEXHLevel2 10 2" xfId="1538"/>
    <cellStyle name="SAPBEXHLevel2 10 3" xfId="1539"/>
    <cellStyle name="SAPBEXHLevel2 11" xfId="1540"/>
    <cellStyle name="SAPBEXHLevel2 11 2" xfId="1541"/>
    <cellStyle name="SAPBEXHLevel2 11 3" xfId="1542"/>
    <cellStyle name="SAPBEXHLevel2 12" xfId="1543"/>
    <cellStyle name="SAPBEXHLevel2 12 2" xfId="1544"/>
    <cellStyle name="SAPBEXHLevel2 12 3" xfId="1545"/>
    <cellStyle name="SAPBEXHLevel2 13" xfId="1546"/>
    <cellStyle name="SAPBEXHLevel2 13 2" xfId="1547"/>
    <cellStyle name="SAPBEXHLevel2 13 3" xfId="1548"/>
    <cellStyle name="SAPBEXHLevel2 14" xfId="1549"/>
    <cellStyle name="SAPBEXHLevel2 14 2" xfId="1550"/>
    <cellStyle name="SAPBEXHLevel2 14 3" xfId="1551"/>
    <cellStyle name="SAPBEXHLevel2 15" xfId="1552"/>
    <cellStyle name="SAPBEXHLevel2 16" xfId="1553"/>
    <cellStyle name="SAPBEXHLevel2 2" xfId="1554"/>
    <cellStyle name="SAPBEXHLevel2 2 10" xfId="1555"/>
    <cellStyle name="SAPBEXHLevel2 2 10 2" xfId="1556"/>
    <cellStyle name="SAPBEXHLevel2 2 10 3" xfId="1557"/>
    <cellStyle name="SAPBEXHLevel2 2 11" xfId="1558"/>
    <cellStyle name="SAPBEXHLevel2 2 11 2" xfId="1559"/>
    <cellStyle name="SAPBEXHLevel2 2 11 3" xfId="1560"/>
    <cellStyle name="SAPBEXHLevel2 2 12" xfId="1561"/>
    <cellStyle name="SAPBEXHLevel2 2 13" xfId="1562"/>
    <cellStyle name="SAPBEXHLevel2 2 2" xfId="1563"/>
    <cellStyle name="SAPBEXHLevel2 2 2 2" xfId="1564"/>
    <cellStyle name="SAPBEXHLevel2 2 2 3" xfId="1565"/>
    <cellStyle name="SAPBEXHLevel2 2 3" xfId="1566"/>
    <cellStyle name="SAPBEXHLevel2 2 3 2" xfId="1567"/>
    <cellStyle name="SAPBEXHLevel2 2 3 3" xfId="1568"/>
    <cellStyle name="SAPBEXHLevel2 2 4" xfId="1569"/>
    <cellStyle name="SAPBEXHLevel2 2 4 2" xfId="1570"/>
    <cellStyle name="SAPBEXHLevel2 2 4 3" xfId="1571"/>
    <cellStyle name="SAPBEXHLevel2 2 5" xfId="1572"/>
    <cellStyle name="SAPBEXHLevel2 2 5 2" xfId="1573"/>
    <cellStyle name="SAPBEXHLevel2 2 5 3" xfId="1574"/>
    <cellStyle name="SAPBEXHLevel2 2 6" xfId="1575"/>
    <cellStyle name="SAPBEXHLevel2 2 6 2" xfId="1576"/>
    <cellStyle name="SAPBEXHLevel2 2 6 3" xfId="1577"/>
    <cellStyle name="SAPBEXHLevel2 2 7" xfId="1578"/>
    <cellStyle name="SAPBEXHLevel2 2 7 2" xfId="1579"/>
    <cellStyle name="SAPBEXHLevel2 2 7 3" xfId="1580"/>
    <cellStyle name="SAPBEXHLevel2 2 8" xfId="1581"/>
    <cellStyle name="SAPBEXHLevel2 2 8 2" xfId="1582"/>
    <cellStyle name="SAPBEXHLevel2 2 8 3" xfId="1583"/>
    <cellStyle name="SAPBEXHLevel2 2 9" xfId="1584"/>
    <cellStyle name="SAPBEXHLevel2 2 9 2" xfId="1585"/>
    <cellStyle name="SAPBEXHLevel2 2 9 3" xfId="1586"/>
    <cellStyle name="SAPBEXHLevel2 3" xfId="1587"/>
    <cellStyle name="SAPBEXHLevel2 3 10" xfId="1588"/>
    <cellStyle name="SAPBEXHLevel2 3 10 2" xfId="1589"/>
    <cellStyle name="SAPBEXHLevel2 3 10 3" xfId="1590"/>
    <cellStyle name="SAPBEXHLevel2 3 11" xfId="1591"/>
    <cellStyle name="SAPBEXHLevel2 3 11 2" xfId="1592"/>
    <cellStyle name="SAPBEXHLevel2 3 11 3" xfId="1593"/>
    <cellStyle name="SAPBEXHLevel2 3 12" xfId="1594"/>
    <cellStyle name="SAPBEXHLevel2 3 13" xfId="1595"/>
    <cellStyle name="SAPBEXHLevel2 3 2" xfId="1596"/>
    <cellStyle name="SAPBEXHLevel2 3 2 2" xfId="1597"/>
    <cellStyle name="SAPBEXHLevel2 3 2 3" xfId="1598"/>
    <cellStyle name="SAPBEXHLevel2 3 3" xfId="1599"/>
    <cellStyle name="SAPBEXHLevel2 3 3 2" xfId="1600"/>
    <cellStyle name="SAPBEXHLevel2 3 3 3" xfId="1601"/>
    <cellStyle name="SAPBEXHLevel2 3 4" xfId="1602"/>
    <cellStyle name="SAPBEXHLevel2 3 4 2" xfId="1603"/>
    <cellStyle name="SAPBEXHLevel2 3 4 3" xfId="1604"/>
    <cellStyle name="SAPBEXHLevel2 3 5" xfId="1605"/>
    <cellStyle name="SAPBEXHLevel2 3 5 2" xfId="1606"/>
    <cellStyle name="SAPBEXHLevel2 3 5 3" xfId="1607"/>
    <cellStyle name="SAPBEXHLevel2 3 6" xfId="1608"/>
    <cellStyle name="SAPBEXHLevel2 3 6 2" xfId="1609"/>
    <cellStyle name="SAPBEXHLevel2 3 6 3" xfId="1610"/>
    <cellStyle name="SAPBEXHLevel2 3 7" xfId="1611"/>
    <cellStyle name="SAPBEXHLevel2 3 7 2" xfId="1612"/>
    <cellStyle name="SAPBEXHLevel2 3 7 3" xfId="1613"/>
    <cellStyle name="SAPBEXHLevel2 3 8" xfId="1614"/>
    <cellStyle name="SAPBEXHLevel2 3 8 2" xfId="1615"/>
    <cellStyle name="SAPBEXHLevel2 3 8 3" xfId="1616"/>
    <cellStyle name="SAPBEXHLevel2 3 9" xfId="1617"/>
    <cellStyle name="SAPBEXHLevel2 3 9 2" xfId="1618"/>
    <cellStyle name="SAPBEXHLevel2 3 9 3" xfId="1619"/>
    <cellStyle name="SAPBEXHLevel2 4" xfId="1620"/>
    <cellStyle name="SAPBEXHLevel2 4 10" xfId="1621"/>
    <cellStyle name="SAPBEXHLevel2 4 10 2" xfId="1622"/>
    <cellStyle name="SAPBEXHLevel2 4 10 3" xfId="1623"/>
    <cellStyle name="SAPBEXHLevel2 4 11" xfId="1624"/>
    <cellStyle name="SAPBEXHLevel2 4 11 2" xfId="1625"/>
    <cellStyle name="SAPBEXHLevel2 4 11 3" xfId="1626"/>
    <cellStyle name="SAPBEXHLevel2 4 12" xfId="1627"/>
    <cellStyle name="SAPBEXHLevel2 4 13" xfId="1628"/>
    <cellStyle name="SAPBEXHLevel2 4 2" xfId="1629"/>
    <cellStyle name="SAPBEXHLevel2 4 2 2" xfId="1630"/>
    <cellStyle name="SAPBEXHLevel2 4 2 3" xfId="1631"/>
    <cellStyle name="SAPBEXHLevel2 4 3" xfId="1632"/>
    <cellStyle name="SAPBEXHLevel2 4 3 2" xfId="1633"/>
    <cellStyle name="SAPBEXHLevel2 4 3 3" xfId="1634"/>
    <cellStyle name="SAPBEXHLevel2 4 4" xfId="1635"/>
    <cellStyle name="SAPBEXHLevel2 4 4 2" xfId="1636"/>
    <cellStyle name="SAPBEXHLevel2 4 4 3" xfId="1637"/>
    <cellStyle name="SAPBEXHLevel2 4 5" xfId="1638"/>
    <cellStyle name="SAPBEXHLevel2 4 5 2" xfId="1639"/>
    <cellStyle name="SAPBEXHLevel2 4 5 3" xfId="1640"/>
    <cellStyle name="SAPBEXHLevel2 4 6" xfId="1641"/>
    <cellStyle name="SAPBEXHLevel2 4 6 2" xfId="1642"/>
    <cellStyle name="SAPBEXHLevel2 4 6 3" xfId="1643"/>
    <cellStyle name="SAPBEXHLevel2 4 7" xfId="1644"/>
    <cellStyle name="SAPBEXHLevel2 4 7 2" xfId="1645"/>
    <cellStyle name="SAPBEXHLevel2 4 7 3" xfId="1646"/>
    <cellStyle name="SAPBEXHLevel2 4 8" xfId="1647"/>
    <cellStyle name="SAPBEXHLevel2 4 8 2" xfId="1648"/>
    <cellStyle name="SAPBEXHLevel2 4 8 3" xfId="1649"/>
    <cellStyle name="SAPBEXHLevel2 4 9" xfId="1650"/>
    <cellStyle name="SAPBEXHLevel2 4 9 2" xfId="1651"/>
    <cellStyle name="SAPBEXHLevel2 4 9 3" xfId="1652"/>
    <cellStyle name="SAPBEXHLevel2 5" xfId="1653"/>
    <cellStyle name="SAPBEXHLevel2 5 2" xfId="1654"/>
    <cellStyle name="SAPBEXHLevel2 5 3" xfId="1655"/>
    <cellStyle name="SAPBEXHLevel2 6" xfId="1656"/>
    <cellStyle name="SAPBEXHLevel2 6 2" xfId="1657"/>
    <cellStyle name="SAPBEXHLevel2 6 3" xfId="1658"/>
    <cellStyle name="SAPBEXHLevel2 7" xfId="1659"/>
    <cellStyle name="SAPBEXHLevel2 7 2" xfId="1660"/>
    <cellStyle name="SAPBEXHLevel2 7 3" xfId="1661"/>
    <cellStyle name="SAPBEXHLevel2 8" xfId="1662"/>
    <cellStyle name="SAPBEXHLevel2 8 2" xfId="1663"/>
    <cellStyle name="SAPBEXHLevel2 8 3" xfId="1664"/>
    <cellStyle name="SAPBEXHLevel2 9" xfId="1665"/>
    <cellStyle name="SAPBEXHLevel2 9 2" xfId="1666"/>
    <cellStyle name="SAPBEXHLevel2 9 3" xfId="1667"/>
    <cellStyle name="SAPBEXHLevel2X" xfId="1668"/>
    <cellStyle name="SAPBEXHLevel2X 10" xfId="1669"/>
    <cellStyle name="SAPBEXHLevel2X 10 2" xfId="1670"/>
    <cellStyle name="SAPBEXHLevel2X 10 3" xfId="1671"/>
    <cellStyle name="SAPBEXHLevel2X 11" xfId="1672"/>
    <cellStyle name="SAPBEXHLevel2X 11 2" xfId="1673"/>
    <cellStyle name="SAPBEXHLevel2X 11 3" xfId="1674"/>
    <cellStyle name="SAPBEXHLevel2X 12" xfId="1675"/>
    <cellStyle name="SAPBEXHLevel2X 12 2" xfId="1676"/>
    <cellStyle name="SAPBEXHLevel2X 12 3" xfId="1677"/>
    <cellStyle name="SAPBEXHLevel2X 13" xfId="1678"/>
    <cellStyle name="SAPBEXHLevel2X 13 2" xfId="1679"/>
    <cellStyle name="SAPBEXHLevel2X 13 3" xfId="1680"/>
    <cellStyle name="SAPBEXHLevel2X 14" xfId="1681"/>
    <cellStyle name="SAPBEXHLevel2X 14 2" xfId="1682"/>
    <cellStyle name="SAPBEXHLevel2X 14 3" xfId="1683"/>
    <cellStyle name="SAPBEXHLevel2X 15" xfId="1684"/>
    <cellStyle name="SAPBEXHLevel2X 16" xfId="1685"/>
    <cellStyle name="SAPBEXHLevel2X 2" xfId="1686"/>
    <cellStyle name="SAPBEXHLevel2X 2 10" xfId="1687"/>
    <cellStyle name="SAPBEXHLevel2X 2 10 2" xfId="1688"/>
    <cellStyle name="SAPBEXHLevel2X 2 10 3" xfId="1689"/>
    <cellStyle name="SAPBEXHLevel2X 2 11" xfId="1690"/>
    <cellStyle name="SAPBEXHLevel2X 2 11 2" xfId="1691"/>
    <cellStyle name="SAPBEXHLevel2X 2 11 3" xfId="1692"/>
    <cellStyle name="SAPBEXHLevel2X 2 12" xfId="1693"/>
    <cellStyle name="SAPBEXHLevel2X 2 13" xfId="1694"/>
    <cellStyle name="SAPBEXHLevel2X 2 2" xfId="1695"/>
    <cellStyle name="SAPBEXHLevel2X 2 2 2" xfId="1696"/>
    <cellStyle name="SAPBEXHLevel2X 2 2 3" xfId="1697"/>
    <cellStyle name="SAPBEXHLevel2X 2 3" xfId="1698"/>
    <cellStyle name="SAPBEXHLevel2X 2 3 2" xfId="1699"/>
    <cellStyle name="SAPBEXHLevel2X 2 3 3" xfId="1700"/>
    <cellStyle name="SAPBEXHLevel2X 2 4" xfId="1701"/>
    <cellStyle name="SAPBEXHLevel2X 2 4 2" xfId="1702"/>
    <cellStyle name="SAPBEXHLevel2X 2 4 3" xfId="1703"/>
    <cellStyle name="SAPBEXHLevel2X 2 5" xfId="1704"/>
    <cellStyle name="SAPBEXHLevel2X 2 5 2" xfId="1705"/>
    <cellStyle name="SAPBEXHLevel2X 2 5 3" xfId="1706"/>
    <cellStyle name="SAPBEXHLevel2X 2 6" xfId="1707"/>
    <cellStyle name="SAPBEXHLevel2X 2 6 2" xfId="1708"/>
    <cellStyle name="SAPBEXHLevel2X 2 6 3" xfId="1709"/>
    <cellStyle name="SAPBEXHLevel2X 2 7" xfId="1710"/>
    <cellStyle name="SAPBEXHLevel2X 2 7 2" xfId="1711"/>
    <cellStyle name="SAPBEXHLevel2X 2 7 3" xfId="1712"/>
    <cellStyle name="SAPBEXHLevel2X 2 8" xfId="1713"/>
    <cellStyle name="SAPBEXHLevel2X 2 8 2" xfId="1714"/>
    <cellStyle name="SAPBEXHLevel2X 2 8 3" xfId="1715"/>
    <cellStyle name="SAPBEXHLevel2X 2 9" xfId="1716"/>
    <cellStyle name="SAPBEXHLevel2X 2 9 2" xfId="1717"/>
    <cellStyle name="SAPBEXHLevel2X 2 9 3" xfId="1718"/>
    <cellStyle name="SAPBEXHLevel2X 3" xfId="1719"/>
    <cellStyle name="SAPBEXHLevel2X 3 10" xfId="1720"/>
    <cellStyle name="SAPBEXHLevel2X 3 10 2" xfId="1721"/>
    <cellStyle name="SAPBEXHLevel2X 3 10 3" xfId="1722"/>
    <cellStyle name="SAPBEXHLevel2X 3 11" xfId="1723"/>
    <cellStyle name="SAPBEXHLevel2X 3 11 2" xfId="1724"/>
    <cellStyle name="SAPBEXHLevel2X 3 11 3" xfId="1725"/>
    <cellStyle name="SAPBEXHLevel2X 3 12" xfId="1726"/>
    <cellStyle name="SAPBEXHLevel2X 3 13" xfId="1727"/>
    <cellStyle name="SAPBEXHLevel2X 3 2" xfId="1728"/>
    <cellStyle name="SAPBEXHLevel2X 3 2 2" xfId="1729"/>
    <cellStyle name="SAPBEXHLevel2X 3 2 3" xfId="1730"/>
    <cellStyle name="SAPBEXHLevel2X 3 3" xfId="1731"/>
    <cellStyle name="SAPBEXHLevel2X 3 3 2" xfId="1732"/>
    <cellStyle name="SAPBEXHLevel2X 3 3 3" xfId="1733"/>
    <cellStyle name="SAPBEXHLevel2X 3 4" xfId="1734"/>
    <cellStyle name="SAPBEXHLevel2X 3 4 2" xfId="1735"/>
    <cellStyle name="SAPBEXHLevel2X 3 4 3" xfId="1736"/>
    <cellStyle name="SAPBEXHLevel2X 3 5" xfId="1737"/>
    <cellStyle name="SAPBEXHLevel2X 3 5 2" xfId="1738"/>
    <cellStyle name="SAPBEXHLevel2X 3 5 3" xfId="1739"/>
    <cellStyle name="SAPBEXHLevel2X 3 6" xfId="1740"/>
    <cellStyle name="SAPBEXHLevel2X 3 6 2" xfId="1741"/>
    <cellStyle name="SAPBEXHLevel2X 3 6 3" xfId="1742"/>
    <cellStyle name="SAPBEXHLevel2X 3 7" xfId="1743"/>
    <cellStyle name="SAPBEXHLevel2X 3 7 2" xfId="1744"/>
    <cellStyle name="SAPBEXHLevel2X 3 7 3" xfId="1745"/>
    <cellStyle name="SAPBEXHLevel2X 3 8" xfId="1746"/>
    <cellStyle name="SAPBEXHLevel2X 3 8 2" xfId="1747"/>
    <cellStyle name="SAPBEXHLevel2X 3 8 3" xfId="1748"/>
    <cellStyle name="SAPBEXHLevel2X 3 9" xfId="1749"/>
    <cellStyle name="SAPBEXHLevel2X 3 9 2" xfId="1750"/>
    <cellStyle name="SAPBEXHLevel2X 3 9 3" xfId="1751"/>
    <cellStyle name="SAPBEXHLevel2X 4" xfId="1752"/>
    <cellStyle name="SAPBEXHLevel2X 4 10" xfId="1753"/>
    <cellStyle name="SAPBEXHLevel2X 4 10 2" xfId="1754"/>
    <cellStyle name="SAPBEXHLevel2X 4 10 3" xfId="1755"/>
    <cellStyle name="SAPBEXHLevel2X 4 11" xfId="1756"/>
    <cellStyle name="SAPBEXHLevel2X 4 11 2" xfId="1757"/>
    <cellStyle name="SAPBEXHLevel2X 4 11 3" xfId="1758"/>
    <cellStyle name="SAPBEXHLevel2X 4 12" xfId="1759"/>
    <cellStyle name="SAPBEXHLevel2X 4 13" xfId="1760"/>
    <cellStyle name="SAPBEXHLevel2X 4 2" xfId="1761"/>
    <cellStyle name="SAPBEXHLevel2X 4 2 2" xfId="1762"/>
    <cellStyle name="SAPBEXHLevel2X 4 2 3" xfId="1763"/>
    <cellStyle name="SAPBEXHLevel2X 4 3" xfId="1764"/>
    <cellStyle name="SAPBEXHLevel2X 4 3 2" xfId="1765"/>
    <cellStyle name="SAPBEXHLevel2X 4 3 3" xfId="1766"/>
    <cellStyle name="SAPBEXHLevel2X 4 4" xfId="1767"/>
    <cellStyle name="SAPBEXHLevel2X 4 4 2" xfId="1768"/>
    <cellStyle name="SAPBEXHLevel2X 4 4 3" xfId="1769"/>
    <cellStyle name="SAPBEXHLevel2X 4 5" xfId="1770"/>
    <cellStyle name="SAPBEXHLevel2X 4 5 2" xfId="1771"/>
    <cellStyle name="SAPBEXHLevel2X 4 5 3" xfId="1772"/>
    <cellStyle name="SAPBEXHLevel2X 4 6" xfId="1773"/>
    <cellStyle name="SAPBEXHLevel2X 4 6 2" xfId="1774"/>
    <cellStyle name="SAPBEXHLevel2X 4 6 3" xfId="1775"/>
    <cellStyle name="SAPBEXHLevel2X 4 7" xfId="1776"/>
    <cellStyle name="SAPBEXHLevel2X 4 7 2" xfId="1777"/>
    <cellStyle name="SAPBEXHLevel2X 4 7 3" xfId="1778"/>
    <cellStyle name="SAPBEXHLevel2X 4 8" xfId="1779"/>
    <cellStyle name="SAPBEXHLevel2X 4 8 2" xfId="1780"/>
    <cellStyle name="SAPBEXHLevel2X 4 8 3" xfId="1781"/>
    <cellStyle name="SAPBEXHLevel2X 4 9" xfId="1782"/>
    <cellStyle name="SAPBEXHLevel2X 4 9 2" xfId="1783"/>
    <cellStyle name="SAPBEXHLevel2X 4 9 3" xfId="1784"/>
    <cellStyle name="SAPBEXHLevel2X 5" xfId="1785"/>
    <cellStyle name="SAPBEXHLevel2X 5 2" xfId="1786"/>
    <cellStyle name="SAPBEXHLevel2X 5 3" xfId="1787"/>
    <cellStyle name="SAPBEXHLevel2X 6" xfId="1788"/>
    <cellStyle name="SAPBEXHLevel2X 6 2" xfId="1789"/>
    <cellStyle name="SAPBEXHLevel2X 6 3" xfId="1790"/>
    <cellStyle name="SAPBEXHLevel2X 7" xfId="1791"/>
    <cellStyle name="SAPBEXHLevel2X 7 2" xfId="1792"/>
    <cellStyle name="SAPBEXHLevel2X 7 3" xfId="1793"/>
    <cellStyle name="SAPBEXHLevel2X 8" xfId="1794"/>
    <cellStyle name="SAPBEXHLevel2X 8 2" xfId="1795"/>
    <cellStyle name="SAPBEXHLevel2X 8 3" xfId="1796"/>
    <cellStyle name="SAPBEXHLevel2X 9" xfId="1797"/>
    <cellStyle name="SAPBEXHLevel2X 9 2" xfId="1798"/>
    <cellStyle name="SAPBEXHLevel2X 9 3" xfId="1799"/>
    <cellStyle name="SAPBEXHLevel3" xfId="1800"/>
    <cellStyle name="SAPBEXHLevel3 10" xfId="1801"/>
    <cellStyle name="SAPBEXHLevel3 10 2" xfId="1802"/>
    <cellStyle name="SAPBEXHLevel3 10 3" xfId="1803"/>
    <cellStyle name="SAPBEXHLevel3 11" xfId="1804"/>
    <cellStyle name="SAPBEXHLevel3 11 2" xfId="1805"/>
    <cellStyle name="SAPBEXHLevel3 11 3" xfId="1806"/>
    <cellStyle name="SAPBEXHLevel3 12" xfId="1807"/>
    <cellStyle name="SAPBEXHLevel3 12 2" xfId="1808"/>
    <cellStyle name="SAPBEXHLevel3 12 3" xfId="1809"/>
    <cellStyle name="SAPBEXHLevel3 13" xfId="1810"/>
    <cellStyle name="SAPBEXHLevel3 13 2" xfId="1811"/>
    <cellStyle name="SAPBEXHLevel3 13 3" xfId="1812"/>
    <cellStyle name="SAPBEXHLevel3 14" xfId="1813"/>
    <cellStyle name="SAPBEXHLevel3 14 2" xfId="1814"/>
    <cellStyle name="SAPBEXHLevel3 14 3" xfId="1815"/>
    <cellStyle name="SAPBEXHLevel3 15" xfId="1816"/>
    <cellStyle name="SAPBEXHLevel3 16" xfId="1817"/>
    <cellStyle name="SAPBEXHLevel3 2" xfId="1818"/>
    <cellStyle name="SAPBEXHLevel3 2 10" xfId="1819"/>
    <cellStyle name="SAPBEXHLevel3 2 10 2" xfId="1820"/>
    <cellStyle name="SAPBEXHLevel3 2 10 3" xfId="1821"/>
    <cellStyle name="SAPBEXHLevel3 2 11" xfId="1822"/>
    <cellStyle name="SAPBEXHLevel3 2 11 2" xfId="1823"/>
    <cellStyle name="SAPBEXHLevel3 2 11 3" xfId="1824"/>
    <cellStyle name="SAPBEXHLevel3 2 12" xfId="1825"/>
    <cellStyle name="SAPBEXHLevel3 2 13" xfId="1826"/>
    <cellStyle name="SAPBEXHLevel3 2 2" xfId="1827"/>
    <cellStyle name="SAPBEXHLevel3 2 2 2" xfId="1828"/>
    <cellStyle name="SAPBEXHLevel3 2 2 3" xfId="1829"/>
    <cellStyle name="SAPBEXHLevel3 2 3" xfId="1830"/>
    <cellStyle name="SAPBEXHLevel3 2 3 2" xfId="1831"/>
    <cellStyle name="SAPBEXHLevel3 2 3 3" xfId="1832"/>
    <cellStyle name="SAPBEXHLevel3 2 4" xfId="1833"/>
    <cellStyle name="SAPBEXHLevel3 2 4 2" xfId="1834"/>
    <cellStyle name="SAPBEXHLevel3 2 4 3" xfId="1835"/>
    <cellStyle name="SAPBEXHLevel3 2 5" xfId="1836"/>
    <cellStyle name="SAPBEXHLevel3 2 5 2" xfId="1837"/>
    <cellStyle name="SAPBEXHLevel3 2 5 3" xfId="1838"/>
    <cellStyle name="SAPBEXHLevel3 2 6" xfId="1839"/>
    <cellStyle name="SAPBEXHLevel3 2 6 2" xfId="1840"/>
    <cellStyle name="SAPBEXHLevel3 2 6 3" xfId="1841"/>
    <cellStyle name="SAPBEXHLevel3 2 7" xfId="1842"/>
    <cellStyle name="SAPBEXHLevel3 2 7 2" xfId="1843"/>
    <cellStyle name="SAPBEXHLevel3 2 7 3" xfId="1844"/>
    <cellStyle name="SAPBEXHLevel3 2 8" xfId="1845"/>
    <cellStyle name="SAPBEXHLevel3 2 8 2" xfId="1846"/>
    <cellStyle name="SAPBEXHLevel3 2 8 3" xfId="1847"/>
    <cellStyle name="SAPBEXHLevel3 2 9" xfId="1848"/>
    <cellStyle name="SAPBEXHLevel3 2 9 2" xfId="1849"/>
    <cellStyle name="SAPBEXHLevel3 2 9 3" xfId="1850"/>
    <cellStyle name="SAPBEXHLevel3 3" xfId="1851"/>
    <cellStyle name="SAPBEXHLevel3 3 10" xfId="1852"/>
    <cellStyle name="SAPBEXHLevel3 3 10 2" xfId="1853"/>
    <cellStyle name="SAPBEXHLevel3 3 10 3" xfId="1854"/>
    <cellStyle name="SAPBEXHLevel3 3 11" xfId="1855"/>
    <cellStyle name="SAPBEXHLevel3 3 11 2" xfId="1856"/>
    <cellStyle name="SAPBEXHLevel3 3 11 3" xfId="1857"/>
    <cellStyle name="SAPBEXHLevel3 3 12" xfId="1858"/>
    <cellStyle name="SAPBEXHLevel3 3 13" xfId="1859"/>
    <cellStyle name="SAPBEXHLevel3 3 2" xfId="1860"/>
    <cellStyle name="SAPBEXHLevel3 3 2 2" xfId="1861"/>
    <cellStyle name="SAPBEXHLevel3 3 2 3" xfId="1862"/>
    <cellStyle name="SAPBEXHLevel3 3 3" xfId="1863"/>
    <cellStyle name="SAPBEXHLevel3 3 3 2" xfId="1864"/>
    <cellStyle name="SAPBEXHLevel3 3 3 3" xfId="1865"/>
    <cellStyle name="SAPBEXHLevel3 3 4" xfId="1866"/>
    <cellStyle name="SAPBEXHLevel3 3 4 2" xfId="1867"/>
    <cellStyle name="SAPBEXHLevel3 3 4 3" xfId="1868"/>
    <cellStyle name="SAPBEXHLevel3 3 5" xfId="1869"/>
    <cellStyle name="SAPBEXHLevel3 3 5 2" xfId="1870"/>
    <cellStyle name="SAPBEXHLevel3 3 5 3" xfId="1871"/>
    <cellStyle name="SAPBEXHLevel3 3 6" xfId="1872"/>
    <cellStyle name="SAPBEXHLevel3 3 6 2" xfId="1873"/>
    <cellStyle name="SAPBEXHLevel3 3 6 3" xfId="1874"/>
    <cellStyle name="SAPBEXHLevel3 3 7" xfId="1875"/>
    <cellStyle name="SAPBEXHLevel3 3 7 2" xfId="1876"/>
    <cellStyle name="SAPBEXHLevel3 3 7 3" xfId="1877"/>
    <cellStyle name="SAPBEXHLevel3 3 8" xfId="1878"/>
    <cellStyle name="SAPBEXHLevel3 3 8 2" xfId="1879"/>
    <cellStyle name="SAPBEXHLevel3 3 8 3" xfId="1880"/>
    <cellStyle name="SAPBEXHLevel3 3 9" xfId="1881"/>
    <cellStyle name="SAPBEXHLevel3 3 9 2" xfId="1882"/>
    <cellStyle name="SAPBEXHLevel3 3 9 3" xfId="1883"/>
    <cellStyle name="SAPBEXHLevel3 4" xfId="1884"/>
    <cellStyle name="SAPBEXHLevel3 4 10" xfId="1885"/>
    <cellStyle name="SAPBEXHLevel3 4 10 2" xfId="1886"/>
    <cellStyle name="SAPBEXHLevel3 4 10 3" xfId="1887"/>
    <cellStyle name="SAPBEXHLevel3 4 11" xfId="1888"/>
    <cellStyle name="SAPBEXHLevel3 4 11 2" xfId="1889"/>
    <cellStyle name="SAPBEXHLevel3 4 11 3" xfId="1890"/>
    <cellStyle name="SAPBEXHLevel3 4 12" xfId="1891"/>
    <cellStyle name="SAPBEXHLevel3 4 13" xfId="1892"/>
    <cellStyle name="SAPBEXHLevel3 4 2" xfId="1893"/>
    <cellStyle name="SAPBEXHLevel3 4 2 2" xfId="1894"/>
    <cellStyle name="SAPBEXHLevel3 4 2 3" xfId="1895"/>
    <cellStyle name="SAPBEXHLevel3 4 3" xfId="1896"/>
    <cellStyle name="SAPBEXHLevel3 4 3 2" xfId="1897"/>
    <cellStyle name="SAPBEXHLevel3 4 3 3" xfId="1898"/>
    <cellStyle name="SAPBEXHLevel3 4 4" xfId="1899"/>
    <cellStyle name="SAPBEXHLevel3 4 4 2" xfId="1900"/>
    <cellStyle name="SAPBEXHLevel3 4 4 3" xfId="1901"/>
    <cellStyle name="SAPBEXHLevel3 4 5" xfId="1902"/>
    <cellStyle name="SAPBEXHLevel3 4 5 2" xfId="1903"/>
    <cellStyle name="SAPBEXHLevel3 4 5 3" xfId="1904"/>
    <cellStyle name="SAPBEXHLevel3 4 6" xfId="1905"/>
    <cellStyle name="SAPBEXHLevel3 4 6 2" xfId="1906"/>
    <cellStyle name="SAPBEXHLevel3 4 6 3" xfId="1907"/>
    <cellStyle name="SAPBEXHLevel3 4 7" xfId="1908"/>
    <cellStyle name="SAPBEXHLevel3 4 7 2" xfId="1909"/>
    <cellStyle name="SAPBEXHLevel3 4 7 3" xfId="1910"/>
    <cellStyle name="SAPBEXHLevel3 4 8" xfId="1911"/>
    <cellStyle name="SAPBEXHLevel3 4 8 2" xfId="1912"/>
    <cellStyle name="SAPBEXHLevel3 4 8 3" xfId="1913"/>
    <cellStyle name="SAPBEXHLevel3 4 9" xfId="1914"/>
    <cellStyle name="SAPBEXHLevel3 4 9 2" xfId="1915"/>
    <cellStyle name="SAPBEXHLevel3 4 9 3" xfId="1916"/>
    <cellStyle name="SAPBEXHLevel3 5" xfId="1917"/>
    <cellStyle name="SAPBEXHLevel3 5 2" xfId="1918"/>
    <cellStyle name="SAPBEXHLevel3 5 3" xfId="1919"/>
    <cellStyle name="SAPBEXHLevel3 6" xfId="1920"/>
    <cellStyle name="SAPBEXHLevel3 6 2" xfId="1921"/>
    <cellStyle name="SAPBEXHLevel3 6 3" xfId="1922"/>
    <cellStyle name="SAPBEXHLevel3 7" xfId="1923"/>
    <cellStyle name="SAPBEXHLevel3 7 2" xfId="1924"/>
    <cellStyle name="SAPBEXHLevel3 7 3" xfId="1925"/>
    <cellStyle name="SAPBEXHLevel3 8" xfId="1926"/>
    <cellStyle name="SAPBEXHLevel3 8 2" xfId="1927"/>
    <cellStyle name="SAPBEXHLevel3 8 3" xfId="1928"/>
    <cellStyle name="SAPBEXHLevel3 9" xfId="1929"/>
    <cellStyle name="SAPBEXHLevel3 9 2" xfId="1930"/>
    <cellStyle name="SAPBEXHLevel3 9 3" xfId="1931"/>
    <cellStyle name="SAPBEXHLevel3X" xfId="1932"/>
    <cellStyle name="SAPBEXHLevel3X 10" xfId="1933"/>
    <cellStyle name="SAPBEXHLevel3X 10 2" xfId="1934"/>
    <cellStyle name="SAPBEXHLevel3X 10 3" xfId="1935"/>
    <cellStyle name="SAPBEXHLevel3X 11" xfId="1936"/>
    <cellStyle name="SAPBEXHLevel3X 11 2" xfId="1937"/>
    <cellStyle name="SAPBEXHLevel3X 11 3" xfId="1938"/>
    <cellStyle name="SAPBEXHLevel3X 12" xfId="1939"/>
    <cellStyle name="SAPBEXHLevel3X 12 2" xfId="1940"/>
    <cellStyle name="SAPBEXHLevel3X 12 3" xfId="1941"/>
    <cellStyle name="SAPBEXHLevel3X 13" xfId="1942"/>
    <cellStyle name="SAPBEXHLevel3X 13 2" xfId="1943"/>
    <cellStyle name="SAPBEXHLevel3X 13 3" xfId="1944"/>
    <cellStyle name="SAPBEXHLevel3X 14" xfId="1945"/>
    <cellStyle name="SAPBEXHLevel3X 14 2" xfId="1946"/>
    <cellStyle name="SAPBEXHLevel3X 14 3" xfId="1947"/>
    <cellStyle name="SAPBEXHLevel3X 15" xfId="1948"/>
    <cellStyle name="SAPBEXHLevel3X 16" xfId="1949"/>
    <cellStyle name="SAPBEXHLevel3X 2" xfId="1950"/>
    <cellStyle name="SAPBEXHLevel3X 2 10" xfId="1951"/>
    <cellStyle name="SAPBEXHLevel3X 2 10 2" xfId="1952"/>
    <cellStyle name="SAPBEXHLevel3X 2 10 3" xfId="1953"/>
    <cellStyle name="SAPBEXHLevel3X 2 11" xfId="1954"/>
    <cellStyle name="SAPBEXHLevel3X 2 11 2" xfId="1955"/>
    <cellStyle name="SAPBEXHLevel3X 2 11 3" xfId="1956"/>
    <cellStyle name="SAPBEXHLevel3X 2 12" xfId="1957"/>
    <cellStyle name="SAPBEXHLevel3X 2 13" xfId="1958"/>
    <cellStyle name="SAPBEXHLevel3X 2 2" xfId="1959"/>
    <cellStyle name="SAPBEXHLevel3X 2 2 2" xfId="1960"/>
    <cellStyle name="SAPBEXHLevel3X 2 2 3" xfId="1961"/>
    <cellStyle name="SAPBEXHLevel3X 2 3" xfId="1962"/>
    <cellStyle name="SAPBEXHLevel3X 2 3 2" xfId="1963"/>
    <cellStyle name="SAPBEXHLevel3X 2 3 3" xfId="1964"/>
    <cellStyle name="SAPBEXHLevel3X 2 4" xfId="1965"/>
    <cellStyle name="SAPBEXHLevel3X 2 4 2" xfId="1966"/>
    <cellStyle name="SAPBEXHLevel3X 2 4 3" xfId="1967"/>
    <cellStyle name="SAPBEXHLevel3X 2 5" xfId="1968"/>
    <cellStyle name="SAPBEXHLevel3X 2 5 2" xfId="1969"/>
    <cellStyle name="SAPBEXHLevel3X 2 5 3" xfId="1970"/>
    <cellStyle name="SAPBEXHLevel3X 2 6" xfId="1971"/>
    <cellStyle name="SAPBEXHLevel3X 2 6 2" xfId="1972"/>
    <cellStyle name="SAPBEXHLevel3X 2 6 3" xfId="1973"/>
    <cellStyle name="SAPBEXHLevel3X 2 7" xfId="1974"/>
    <cellStyle name="SAPBEXHLevel3X 2 7 2" xfId="1975"/>
    <cellStyle name="SAPBEXHLevel3X 2 7 3" xfId="1976"/>
    <cellStyle name="SAPBEXHLevel3X 2 8" xfId="1977"/>
    <cellStyle name="SAPBEXHLevel3X 2 8 2" xfId="1978"/>
    <cellStyle name="SAPBEXHLevel3X 2 8 3" xfId="1979"/>
    <cellStyle name="SAPBEXHLevel3X 2 9" xfId="1980"/>
    <cellStyle name="SAPBEXHLevel3X 2 9 2" xfId="1981"/>
    <cellStyle name="SAPBEXHLevel3X 2 9 3" xfId="1982"/>
    <cellStyle name="SAPBEXHLevel3X 3" xfId="1983"/>
    <cellStyle name="SAPBEXHLevel3X 3 10" xfId="1984"/>
    <cellStyle name="SAPBEXHLevel3X 3 10 2" xfId="1985"/>
    <cellStyle name="SAPBEXHLevel3X 3 10 3" xfId="1986"/>
    <cellStyle name="SAPBEXHLevel3X 3 11" xfId="1987"/>
    <cellStyle name="SAPBEXHLevel3X 3 11 2" xfId="1988"/>
    <cellStyle name="SAPBEXHLevel3X 3 11 3" xfId="1989"/>
    <cellStyle name="SAPBEXHLevel3X 3 12" xfId="1990"/>
    <cellStyle name="SAPBEXHLevel3X 3 13" xfId="1991"/>
    <cellStyle name="SAPBEXHLevel3X 3 2" xfId="1992"/>
    <cellStyle name="SAPBEXHLevel3X 3 2 2" xfId="1993"/>
    <cellStyle name="SAPBEXHLevel3X 3 2 3" xfId="1994"/>
    <cellStyle name="SAPBEXHLevel3X 3 3" xfId="1995"/>
    <cellStyle name="SAPBEXHLevel3X 3 3 2" xfId="1996"/>
    <cellStyle name="SAPBEXHLevel3X 3 3 3" xfId="1997"/>
    <cellStyle name="SAPBEXHLevel3X 3 4" xfId="1998"/>
    <cellStyle name="SAPBEXHLevel3X 3 4 2" xfId="1999"/>
    <cellStyle name="SAPBEXHLevel3X 3 4 3" xfId="2000"/>
    <cellStyle name="SAPBEXHLevel3X 3 5" xfId="2001"/>
    <cellStyle name="SAPBEXHLevel3X 3 5 2" xfId="2002"/>
    <cellStyle name="SAPBEXHLevel3X 3 5 3" xfId="2003"/>
    <cellStyle name="SAPBEXHLevel3X 3 6" xfId="2004"/>
    <cellStyle name="SAPBEXHLevel3X 3 6 2" xfId="2005"/>
    <cellStyle name="SAPBEXHLevel3X 3 6 3" xfId="2006"/>
    <cellStyle name="SAPBEXHLevel3X 3 7" xfId="2007"/>
    <cellStyle name="SAPBEXHLevel3X 3 7 2" xfId="2008"/>
    <cellStyle name="SAPBEXHLevel3X 3 7 3" xfId="2009"/>
    <cellStyle name="SAPBEXHLevel3X 3 8" xfId="2010"/>
    <cellStyle name="SAPBEXHLevel3X 3 8 2" xfId="2011"/>
    <cellStyle name="SAPBEXHLevel3X 3 8 3" xfId="2012"/>
    <cellStyle name="SAPBEXHLevel3X 3 9" xfId="2013"/>
    <cellStyle name="SAPBEXHLevel3X 3 9 2" xfId="2014"/>
    <cellStyle name="SAPBEXHLevel3X 3 9 3" xfId="2015"/>
    <cellStyle name="SAPBEXHLevel3X 4" xfId="2016"/>
    <cellStyle name="SAPBEXHLevel3X 4 10" xfId="2017"/>
    <cellStyle name="SAPBEXHLevel3X 4 10 2" xfId="2018"/>
    <cellStyle name="SAPBEXHLevel3X 4 10 3" xfId="2019"/>
    <cellStyle name="SAPBEXHLevel3X 4 11" xfId="2020"/>
    <cellStyle name="SAPBEXHLevel3X 4 11 2" xfId="2021"/>
    <cellStyle name="SAPBEXHLevel3X 4 11 3" xfId="2022"/>
    <cellStyle name="SAPBEXHLevel3X 4 12" xfId="2023"/>
    <cellStyle name="SAPBEXHLevel3X 4 13" xfId="2024"/>
    <cellStyle name="SAPBEXHLevel3X 4 2" xfId="2025"/>
    <cellStyle name="SAPBEXHLevel3X 4 2 2" xfId="2026"/>
    <cellStyle name="SAPBEXHLevel3X 4 2 3" xfId="2027"/>
    <cellStyle name="SAPBEXHLevel3X 4 3" xfId="2028"/>
    <cellStyle name="SAPBEXHLevel3X 4 3 2" xfId="2029"/>
    <cellStyle name="SAPBEXHLevel3X 4 3 3" xfId="2030"/>
    <cellStyle name="SAPBEXHLevel3X 4 4" xfId="2031"/>
    <cellStyle name="SAPBEXHLevel3X 4 4 2" xfId="2032"/>
    <cellStyle name="SAPBEXHLevel3X 4 4 3" xfId="2033"/>
    <cellStyle name="SAPBEXHLevel3X 4 5" xfId="2034"/>
    <cellStyle name="SAPBEXHLevel3X 4 5 2" xfId="2035"/>
    <cellStyle name="SAPBEXHLevel3X 4 5 3" xfId="2036"/>
    <cellStyle name="SAPBEXHLevel3X 4 6" xfId="2037"/>
    <cellStyle name="SAPBEXHLevel3X 4 6 2" xfId="2038"/>
    <cellStyle name="SAPBEXHLevel3X 4 6 3" xfId="2039"/>
    <cellStyle name="SAPBEXHLevel3X 4 7" xfId="2040"/>
    <cellStyle name="SAPBEXHLevel3X 4 7 2" xfId="2041"/>
    <cellStyle name="SAPBEXHLevel3X 4 7 3" xfId="2042"/>
    <cellStyle name="SAPBEXHLevel3X 4 8" xfId="2043"/>
    <cellStyle name="SAPBEXHLevel3X 4 8 2" xfId="2044"/>
    <cellStyle name="SAPBEXHLevel3X 4 8 3" xfId="2045"/>
    <cellStyle name="SAPBEXHLevel3X 4 9" xfId="2046"/>
    <cellStyle name="SAPBEXHLevel3X 4 9 2" xfId="2047"/>
    <cellStyle name="SAPBEXHLevel3X 4 9 3" xfId="2048"/>
    <cellStyle name="SAPBEXHLevel3X 5" xfId="2049"/>
    <cellStyle name="SAPBEXHLevel3X 5 2" xfId="2050"/>
    <cellStyle name="SAPBEXHLevel3X 5 3" xfId="2051"/>
    <cellStyle name="SAPBEXHLevel3X 6" xfId="2052"/>
    <cellStyle name="SAPBEXHLevel3X 6 2" xfId="2053"/>
    <cellStyle name="SAPBEXHLevel3X 6 3" xfId="2054"/>
    <cellStyle name="SAPBEXHLevel3X 7" xfId="2055"/>
    <cellStyle name="SAPBEXHLevel3X 7 2" xfId="2056"/>
    <cellStyle name="SAPBEXHLevel3X 7 3" xfId="2057"/>
    <cellStyle name="SAPBEXHLevel3X 8" xfId="2058"/>
    <cellStyle name="SAPBEXHLevel3X 8 2" xfId="2059"/>
    <cellStyle name="SAPBEXHLevel3X 8 3" xfId="2060"/>
    <cellStyle name="SAPBEXHLevel3X 9" xfId="2061"/>
    <cellStyle name="SAPBEXHLevel3X 9 2" xfId="2062"/>
    <cellStyle name="SAPBEXHLevel3X 9 3" xfId="2063"/>
    <cellStyle name="SAPBEXinputData" xfId="2064"/>
    <cellStyle name="SAPBEXinputData 10" xfId="2065"/>
    <cellStyle name="SAPBEXinputData 10 2" xfId="2066"/>
    <cellStyle name="SAPBEXinputData 10 3" xfId="2067"/>
    <cellStyle name="SAPBEXinputData 11" xfId="2068"/>
    <cellStyle name="SAPBEXinputData 11 2" xfId="2069"/>
    <cellStyle name="SAPBEXinputData 11 3" xfId="2070"/>
    <cellStyle name="SAPBEXinputData 12" xfId="2071"/>
    <cellStyle name="SAPBEXinputData 13" xfId="2072"/>
    <cellStyle name="SAPBEXinputData 2" xfId="2073"/>
    <cellStyle name="SAPBEXinputData 2 2" xfId="2074"/>
    <cellStyle name="SAPBEXinputData 2 3" xfId="2075"/>
    <cellStyle name="SAPBEXinputData 3" xfId="2076"/>
    <cellStyle name="SAPBEXinputData 3 2" xfId="2077"/>
    <cellStyle name="SAPBEXinputData 3 3" xfId="2078"/>
    <cellStyle name="SAPBEXinputData 4" xfId="2079"/>
    <cellStyle name="SAPBEXinputData 4 2" xfId="2080"/>
    <cellStyle name="SAPBEXinputData 4 3" xfId="2081"/>
    <cellStyle name="SAPBEXinputData 5" xfId="2082"/>
    <cellStyle name="SAPBEXinputData 5 2" xfId="2083"/>
    <cellStyle name="SAPBEXinputData 5 3" xfId="2084"/>
    <cellStyle name="SAPBEXinputData 6" xfId="2085"/>
    <cellStyle name="SAPBEXinputData 6 2" xfId="2086"/>
    <cellStyle name="SAPBEXinputData 6 3" xfId="2087"/>
    <cellStyle name="SAPBEXinputData 7" xfId="2088"/>
    <cellStyle name="SAPBEXinputData 7 2" xfId="2089"/>
    <cellStyle name="SAPBEXinputData 7 3" xfId="2090"/>
    <cellStyle name="SAPBEXinputData 8" xfId="2091"/>
    <cellStyle name="SAPBEXinputData 8 2" xfId="2092"/>
    <cellStyle name="SAPBEXinputData 8 3" xfId="2093"/>
    <cellStyle name="SAPBEXinputData 9" xfId="2094"/>
    <cellStyle name="SAPBEXinputData 9 2" xfId="2095"/>
    <cellStyle name="SAPBEXinputData 9 3" xfId="2096"/>
    <cellStyle name="SAPBEXresData" xfId="2097"/>
    <cellStyle name="SAPBEXresData 10" xfId="2098"/>
    <cellStyle name="SAPBEXresData 10 2" xfId="2099"/>
    <cellStyle name="SAPBEXresData 10 3" xfId="2100"/>
    <cellStyle name="SAPBEXresData 11" xfId="2101"/>
    <cellStyle name="SAPBEXresData 11 2" xfId="2102"/>
    <cellStyle name="SAPBEXresData 11 3" xfId="2103"/>
    <cellStyle name="SAPBEXresData 12" xfId="2104"/>
    <cellStyle name="SAPBEXresData 13" xfId="2105"/>
    <cellStyle name="SAPBEXresData 2" xfId="2106"/>
    <cellStyle name="SAPBEXresData 2 2" xfId="2107"/>
    <cellStyle name="SAPBEXresData 2 3" xfId="2108"/>
    <cellStyle name="SAPBEXresData 3" xfId="2109"/>
    <cellStyle name="SAPBEXresData 3 2" xfId="2110"/>
    <cellStyle name="SAPBEXresData 3 3" xfId="2111"/>
    <cellStyle name="SAPBEXresData 4" xfId="2112"/>
    <cellStyle name="SAPBEXresData 4 2" xfId="2113"/>
    <cellStyle name="SAPBEXresData 4 3" xfId="2114"/>
    <cellStyle name="SAPBEXresData 5" xfId="2115"/>
    <cellStyle name="SAPBEXresData 5 2" xfId="2116"/>
    <cellStyle name="SAPBEXresData 5 3" xfId="2117"/>
    <cellStyle name="SAPBEXresData 6" xfId="2118"/>
    <cellStyle name="SAPBEXresData 6 2" xfId="2119"/>
    <cellStyle name="SAPBEXresData 6 3" xfId="2120"/>
    <cellStyle name="SAPBEXresData 7" xfId="2121"/>
    <cellStyle name="SAPBEXresData 7 2" xfId="2122"/>
    <cellStyle name="SAPBEXresData 7 3" xfId="2123"/>
    <cellStyle name="SAPBEXresData 8" xfId="2124"/>
    <cellStyle name="SAPBEXresData 8 2" xfId="2125"/>
    <cellStyle name="SAPBEXresData 8 3" xfId="2126"/>
    <cellStyle name="SAPBEXresData 9" xfId="2127"/>
    <cellStyle name="SAPBEXresData 9 2" xfId="2128"/>
    <cellStyle name="SAPBEXresData 9 3" xfId="2129"/>
    <cellStyle name="SAPBEXresDataEmph" xfId="2130"/>
    <cellStyle name="SAPBEXresDataEmph 10" xfId="2131"/>
    <cellStyle name="SAPBEXresDataEmph 10 2" xfId="2132"/>
    <cellStyle name="SAPBEXresDataEmph 10 3" xfId="2133"/>
    <cellStyle name="SAPBEXresDataEmph 11" xfId="2134"/>
    <cellStyle name="SAPBEXresDataEmph 11 2" xfId="2135"/>
    <cellStyle name="SAPBEXresDataEmph 11 3" xfId="2136"/>
    <cellStyle name="SAPBEXresDataEmph 12" xfId="2137"/>
    <cellStyle name="SAPBEXresDataEmph 13" xfId="2138"/>
    <cellStyle name="SAPBEXresDataEmph 2" xfId="2139"/>
    <cellStyle name="SAPBEXresDataEmph 2 2" xfId="2140"/>
    <cellStyle name="SAPBEXresDataEmph 2 3" xfId="2141"/>
    <cellStyle name="SAPBEXresDataEmph 3" xfId="2142"/>
    <cellStyle name="SAPBEXresDataEmph 3 2" xfId="2143"/>
    <cellStyle name="SAPBEXresDataEmph 3 3" xfId="2144"/>
    <cellStyle name="SAPBEXresDataEmph 4" xfId="2145"/>
    <cellStyle name="SAPBEXresDataEmph 4 2" xfId="2146"/>
    <cellStyle name="SAPBEXresDataEmph 4 3" xfId="2147"/>
    <cellStyle name="SAPBEXresDataEmph 5" xfId="2148"/>
    <cellStyle name="SAPBEXresDataEmph 5 2" xfId="2149"/>
    <cellStyle name="SAPBEXresDataEmph 5 3" xfId="2150"/>
    <cellStyle name="SAPBEXresDataEmph 6" xfId="2151"/>
    <cellStyle name="SAPBEXresDataEmph 6 2" xfId="2152"/>
    <cellStyle name="SAPBEXresDataEmph 6 3" xfId="2153"/>
    <cellStyle name="SAPBEXresDataEmph 7" xfId="2154"/>
    <cellStyle name="SAPBEXresDataEmph 7 2" xfId="2155"/>
    <cellStyle name="SAPBEXresDataEmph 7 3" xfId="2156"/>
    <cellStyle name="SAPBEXresDataEmph 8" xfId="2157"/>
    <cellStyle name="SAPBEXresDataEmph 8 2" xfId="2158"/>
    <cellStyle name="SAPBEXresDataEmph 8 3" xfId="2159"/>
    <cellStyle name="SAPBEXresDataEmph 9" xfId="2160"/>
    <cellStyle name="SAPBEXresDataEmph 9 2" xfId="2161"/>
    <cellStyle name="SAPBEXresDataEmph 9 3" xfId="2162"/>
    <cellStyle name="SAPBEXresItem" xfId="2163"/>
    <cellStyle name="SAPBEXresItem 10" xfId="2164"/>
    <cellStyle name="SAPBEXresItem 10 2" xfId="2165"/>
    <cellStyle name="SAPBEXresItem 10 3" xfId="2166"/>
    <cellStyle name="SAPBEXresItem 11" xfId="2167"/>
    <cellStyle name="SAPBEXresItem 11 2" xfId="2168"/>
    <cellStyle name="SAPBEXresItem 11 3" xfId="2169"/>
    <cellStyle name="SAPBEXresItem 12" xfId="2170"/>
    <cellStyle name="SAPBEXresItem 13" xfId="2171"/>
    <cellStyle name="SAPBEXresItem 2" xfId="2172"/>
    <cellStyle name="SAPBEXresItem 2 2" xfId="2173"/>
    <cellStyle name="SAPBEXresItem 2 3" xfId="2174"/>
    <cellStyle name="SAPBEXresItem 3" xfId="2175"/>
    <cellStyle name="SAPBEXresItem 3 2" xfId="2176"/>
    <cellStyle name="SAPBEXresItem 3 3" xfId="2177"/>
    <cellStyle name="SAPBEXresItem 4" xfId="2178"/>
    <cellStyle name="SAPBEXresItem 4 2" xfId="2179"/>
    <cellStyle name="SAPBEXresItem 4 3" xfId="2180"/>
    <cellStyle name="SAPBEXresItem 5" xfId="2181"/>
    <cellStyle name="SAPBEXresItem 5 2" xfId="2182"/>
    <cellStyle name="SAPBEXresItem 5 3" xfId="2183"/>
    <cellStyle name="SAPBEXresItem 6" xfId="2184"/>
    <cellStyle name="SAPBEXresItem 6 2" xfId="2185"/>
    <cellStyle name="SAPBEXresItem 6 3" xfId="2186"/>
    <cellStyle name="SAPBEXresItem 7" xfId="2187"/>
    <cellStyle name="SAPBEXresItem 7 2" xfId="2188"/>
    <cellStyle name="SAPBEXresItem 7 3" xfId="2189"/>
    <cellStyle name="SAPBEXresItem 8" xfId="2190"/>
    <cellStyle name="SAPBEXresItem 8 2" xfId="2191"/>
    <cellStyle name="SAPBEXresItem 8 3" xfId="2192"/>
    <cellStyle name="SAPBEXresItem 9" xfId="2193"/>
    <cellStyle name="SAPBEXresItem 9 2" xfId="2194"/>
    <cellStyle name="SAPBEXresItem 9 3" xfId="2195"/>
    <cellStyle name="SAPBEXresItemX" xfId="2196"/>
    <cellStyle name="SAPBEXresItemX 10" xfId="2197"/>
    <cellStyle name="SAPBEXresItemX 10 2" xfId="2198"/>
    <cellStyle name="SAPBEXresItemX 10 3" xfId="2199"/>
    <cellStyle name="SAPBEXresItemX 11" xfId="2200"/>
    <cellStyle name="SAPBEXresItemX 11 2" xfId="2201"/>
    <cellStyle name="SAPBEXresItemX 11 3" xfId="2202"/>
    <cellStyle name="SAPBEXresItemX 12" xfId="2203"/>
    <cellStyle name="SAPBEXresItemX 13" xfId="2204"/>
    <cellStyle name="SAPBEXresItemX 2" xfId="2205"/>
    <cellStyle name="SAPBEXresItemX 2 2" xfId="2206"/>
    <cellStyle name="SAPBEXresItemX 2 3" xfId="2207"/>
    <cellStyle name="SAPBEXresItemX 3" xfId="2208"/>
    <cellStyle name="SAPBEXresItemX 3 2" xfId="2209"/>
    <cellStyle name="SAPBEXresItemX 3 3" xfId="2210"/>
    <cellStyle name="SAPBEXresItemX 4" xfId="2211"/>
    <cellStyle name="SAPBEXresItemX 4 2" xfId="2212"/>
    <cellStyle name="SAPBEXresItemX 4 3" xfId="2213"/>
    <cellStyle name="SAPBEXresItemX 5" xfId="2214"/>
    <cellStyle name="SAPBEXresItemX 5 2" xfId="2215"/>
    <cellStyle name="SAPBEXresItemX 5 3" xfId="2216"/>
    <cellStyle name="SAPBEXresItemX 6" xfId="2217"/>
    <cellStyle name="SAPBEXresItemX 6 2" xfId="2218"/>
    <cellStyle name="SAPBEXresItemX 6 3" xfId="2219"/>
    <cellStyle name="SAPBEXresItemX 7" xfId="2220"/>
    <cellStyle name="SAPBEXresItemX 7 2" xfId="2221"/>
    <cellStyle name="SAPBEXresItemX 7 3" xfId="2222"/>
    <cellStyle name="SAPBEXresItemX 8" xfId="2223"/>
    <cellStyle name="SAPBEXresItemX 8 2" xfId="2224"/>
    <cellStyle name="SAPBEXresItemX 8 3" xfId="2225"/>
    <cellStyle name="SAPBEXresItemX 9" xfId="2226"/>
    <cellStyle name="SAPBEXresItemX 9 2" xfId="2227"/>
    <cellStyle name="SAPBEXresItemX 9 3" xfId="2228"/>
    <cellStyle name="SAPBEXstdData" xfId="2229"/>
    <cellStyle name="SAPBEXstdData 10" xfId="2230"/>
    <cellStyle name="SAPBEXstdData 10 2" xfId="2231"/>
    <cellStyle name="SAPBEXstdData 10 3" xfId="2232"/>
    <cellStyle name="SAPBEXstdData 11" xfId="2233"/>
    <cellStyle name="SAPBEXstdData 11 2" xfId="2234"/>
    <cellStyle name="SAPBEXstdData 11 3" xfId="2235"/>
    <cellStyle name="SAPBEXstdData 12" xfId="2236"/>
    <cellStyle name="SAPBEXstdData 12 2" xfId="2237"/>
    <cellStyle name="SAPBEXstdData 12 3" xfId="2238"/>
    <cellStyle name="SAPBEXstdData 13" xfId="2239"/>
    <cellStyle name="SAPBEXstdData 13 2" xfId="2240"/>
    <cellStyle name="SAPBEXstdData 13 3" xfId="2241"/>
    <cellStyle name="SAPBEXstdData 14" xfId="2242"/>
    <cellStyle name="SAPBEXstdData 14 2" xfId="2243"/>
    <cellStyle name="SAPBEXstdData 14 3" xfId="2244"/>
    <cellStyle name="SAPBEXstdData 15" xfId="2245"/>
    <cellStyle name="SAPBEXstdData 16" xfId="2246"/>
    <cellStyle name="SAPBEXstdData 2" xfId="2247"/>
    <cellStyle name="SAPBEXstdData 2 10" xfId="2248"/>
    <cellStyle name="SAPBEXstdData 2 10 2" xfId="2249"/>
    <cellStyle name="SAPBEXstdData 2 10 3" xfId="2250"/>
    <cellStyle name="SAPBEXstdData 2 11" xfId="2251"/>
    <cellStyle name="SAPBEXstdData 2 11 2" xfId="2252"/>
    <cellStyle name="SAPBEXstdData 2 11 3" xfId="2253"/>
    <cellStyle name="SAPBEXstdData 2 12" xfId="2254"/>
    <cellStyle name="SAPBEXstdData 2 13" xfId="2255"/>
    <cellStyle name="SAPBEXstdData 2 2" xfId="2256"/>
    <cellStyle name="SAPBEXstdData 2 2 2" xfId="2257"/>
    <cellStyle name="SAPBEXstdData 2 2 3" xfId="2258"/>
    <cellStyle name="SAPBEXstdData 2 3" xfId="2259"/>
    <cellStyle name="SAPBEXstdData 2 3 2" xfId="2260"/>
    <cellStyle name="SAPBEXstdData 2 3 3" xfId="2261"/>
    <cellStyle name="SAPBEXstdData 2 4" xfId="2262"/>
    <cellStyle name="SAPBEXstdData 2 4 2" xfId="2263"/>
    <cellStyle name="SAPBEXstdData 2 4 3" xfId="2264"/>
    <cellStyle name="SAPBEXstdData 2 5" xfId="2265"/>
    <cellStyle name="SAPBEXstdData 2 5 2" xfId="2266"/>
    <cellStyle name="SAPBEXstdData 2 5 3" xfId="2267"/>
    <cellStyle name="SAPBEXstdData 2 6" xfId="2268"/>
    <cellStyle name="SAPBEXstdData 2 6 2" xfId="2269"/>
    <cellStyle name="SAPBEXstdData 2 6 3" xfId="2270"/>
    <cellStyle name="SAPBEXstdData 2 7" xfId="2271"/>
    <cellStyle name="SAPBEXstdData 2 7 2" xfId="2272"/>
    <cellStyle name="SAPBEXstdData 2 7 3" xfId="2273"/>
    <cellStyle name="SAPBEXstdData 2 8" xfId="2274"/>
    <cellStyle name="SAPBEXstdData 2 8 2" xfId="2275"/>
    <cellStyle name="SAPBEXstdData 2 8 3" xfId="2276"/>
    <cellStyle name="SAPBEXstdData 2 9" xfId="2277"/>
    <cellStyle name="SAPBEXstdData 2 9 2" xfId="2278"/>
    <cellStyle name="SAPBEXstdData 2 9 3" xfId="2279"/>
    <cellStyle name="SAPBEXstdData 3" xfId="2280"/>
    <cellStyle name="SAPBEXstdData 3 10" xfId="2281"/>
    <cellStyle name="SAPBEXstdData 3 10 2" xfId="2282"/>
    <cellStyle name="SAPBEXstdData 3 10 3" xfId="2283"/>
    <cellStyle name="SAPBEXstdData 3 11" xfId="2284"/>
    <cellStyle name="SAPBEXstdData 3 11 2" xfId="2285"/>
    <cellStyle name="SAPBEXstdData 3 11 3" xfId="2286"/>
    <cellStyle name="SAPBEXstdData 3 12" xfId="2287"/>
    <cellStyle name="SAPBEXstdData 3 13" xfId="2288"/>
    <cellStyle name="SAPBEXstdData 3 2" xfId="2289"/>
    <cellStyle name="SAPBEXstdData 3 2 2" xfId="2290"/>
    <cellStyle name="SAPBEXstdData 3 2 3" xfId="2291"/>
    <cellStyle name="SAPBEXstdData 3 3" xfId="2292"/>
    <cellStyle name="SAPBEXstdData 3 3 2" xfId="2293"/>
    <cellStyle name="SAPBEXstdData 3 3 3" xfId="2294"/>
    <cellStyle name="SAPBEXstdData 3 4" xfId="2295"/>
    <cellStyle name="SAPBEXstdData 3 4 2" xfId="2296"/>
    <cellStyle name="SAPBEXstdData 3 4 3" xfId="2297"/>
    <cellStyle name="SAPBEXstdData 3 5" xfId="2298"/>
    <cellStyle name="SAPBEXstdData 3 5 2" xfId="2299"/>
    <cellStyle name="SAPBEXstdData 3 5 3" xfId="2300"/>
    <cellStyle name="SAPBEXstdData 3 6" xfId="2301"/>
    <cellStyle name="SAPBEXstdData 3 6 2" xfId="2302"/>
    <cellStyle name="SAPBEXstdData 3 6 3" xfId="2303"/>
    <cellStyle name="SAPBEXstdData 3 7" xfId="2304"/>
    <cellStyle name="SAPBEXstdData 3 7 2" xfId="2305"/>
    <cellStyle name="SAPBEXstdData 3 7 3" xfId="2306"/>
    <cellStyle name="SAPBEXstdData 3 8" xfId="2307"/>
    <cellStyle name="SAPBEXstdData 3 8 2" xfId="2308"/>
    <cellStyle name="SAPBEXstdData 3 8 3" xfId="2309"/>
    <cellStyle name="SAPBEXstdData 3 9" xfId="2310"/>
    <cellStyle name="SAPBEXstdData 3 9 2" xfId="2311"/>
    <cellStyle name="SAPBEXstdData 3 9 3" xfId="2312"/>
    <cellStyle name="SAPBEXstdData 4" xfId="2313"/>
    <cellStyle name="SAPBEXstdData 4 10" xfId="2314"/>
    <cellStyle name="SAPBEXstdData 4 10 2" xfId="2315"/>
    <cellStyle name="SAPBEXstdData 4 10 3" xfId="2316"/>
    <cellStyle name="SAPBEXstdData 4 11" xfId="2317"/>
    <cellStyle name="SAPBEXstdData 4 11 2" xfId="2318"/>
    <cellStyle name="SAPBEXstdData 4 11 3" xfId="2319"/>
    <cellStyle name="SAPBEXstdData 4 12" xfId="2320"/>
    <cellStyle name="SAPBEXstdData 4 13" xfId="2321"/>
    <cellStyle name="SAPBEXstdData 4 2" xfId="2322"/>
    <cellStyle name="SAPBEXstdData 4 2 2" xfId="2323"/>
    <cellStyle name="SAPBEXstdData 4 2 3" xfId="2324"/>
    <cellStyle name="SAPBEXstdData 4 3" xfId="2325"/>
    <cellStyle name="SAPBEXstdData 4 3 2" xfId="2326"/>
    <cellStyle name="SAPBEXstdData 4 3 3" xfId="2327"/>
    <cellStyle name="SAPBEXstdData 4 4" xfId="2328"/>
    <cellStyle name="SAPBEXstdData 4 4 2" xfId="2329"/>
    <cellStyle name="SAPBEXstdData 4 4 3" xfId="2330"/>
    <cellStyle name="SAPBEXstdData 4 5" xfId="2331"/>
    <cellStyle name="SAPBEXstdData 4 5 2" xfId="2332"/>
    <cellStyle name="SAPBEXstdData 4 5 3" xfId="2333"/>
    <cellStyle name="SAPBEXstdData 4 6" xfId="2334"/>
    <cellStyle name="SAPBEXstdData 4 6 2" xfId="2335"/>
    <cellStyle name="SAPBEXstdData 4 6 3" xfId="2336"/>
    <cellStyle name="SAPBEXstdData 4 7" xfId="2337"/>
    <cellStyle name="SAPBEXstdData 4 7 2" xfId="2338"/>
    <cellStyle name="SAPBEXstdData 4 7 3" xfId="2339"/>
    <cellStyle name="SAPBEXstdData 4 8" xfId="2340"/>
    <cellStyle name="SAPBEXstdData 4 8 2" xfId="2341"/>
    <cellStyle name="SAPBEXstdData 4 8 3" xfId="2342"/>
    <cellStyle name="SAPBEXstdData 4 9" xfId="2343"/>
    <cellStyle name="SAPBEXstdData 4 9 2" xfId="2344"/>
    <cellStyle name="SAPBEXstdData 4 9 3" xfId="2345"/>
    <cellStyle name="SAPBEXstdData 5" xfId="2346"/>
    <cellStyle name="SAPBEXstdData 5 2" xfId="2347"/>
    <cellStyle name="SAPBEXstdData 5 3" xfId="2348"/>
    <cellStyle name="SAPBEXstdData 6" xfId="2349"/>
    <cellStyle name="SAPBEXstdData 6 2" xfId="2350"/>
    <cellStyle name="SAPBEXstdData 6 3" xfId="2351"/>
    <cellStyle name="SAPBEXstdData 7" xfId="2352"/>
    <cellStyle name="SAPBEXstdData 7 2" xfId="2353"/>
    <cellStyle name="SAPBEXstdData 7 3" xfId="2354"/>
    <cellStyle name="SAPBEXstdData 8" xfId="2355"/>
    <cellStyle name="SAPBEXstdData 8 2" xfId="2356"/>
    <cellStyle name="SAPBEXstdData 8 3" xfId="2357"/>
    <cellStyle name="SAPBEXstdData 9" xfId="2358"/>
    <cellStyle name="SAPBEXstdData 9 2" xfId="2359"/>
    <cellStyle name="SAPBEXstdData 9 3" xfId="2360"/>
    <cellStyle name="SAPBEXstdDataEmph" xfId="2361"/>
    <cellStyle name="SAPBEXstdDataEmph 10" xfId="2362"/>
    <cellStyle name="SAPBEXstdDataEmph 10 2" xfId="2363"/>
    <cellStyle name="SAPBEXstdDataEmph 10 3" xfId="2364"/>
    <cellStyle name="SAPBEXstdDataEmph 11" xfId="2365"/>
    <cellStyle name="SAPBEXstdDataEmph 11 2" xfId="2366"/>
    <cellStyle name="SAPBEXstdDataEmph 11 3" xfId="2367"/>
    <cellStyle name="SAPBEXstdDataEmph 12" xfId="2368"/>
    <cellStyle name="SAPBEXstdDataEmph 12 2" xfId="2369"/>
    <cellStyle name="SAPBEXstdDataEmph 12 3" xfId="2370"/>
    <cellStyle name="SAPBEXstdDataEmph 13" xfId="2371"/>
    <cellStyle name="SAPBEXstdDataEmph 13 2" xfId="2372"/>
    <cellStyle name="SAPBEXstdDataEmph 13 3" xfId="2373"/>
    <cellStyle name="SAPBEXstdDataEmph 14" xfId="2374"/>
    <cellStyle name="SAPBEXstdDataEmph 14 2" xfId="2375"/>
    <cellStyle name="SAPBEXstdDataEmph 14 3" xfId="2376"/>
    <cellStyle name="SAPBEXstdDataEmph 15" xfId="2377"/>
    <cellStyle name="SAPBEXstdDataEmph 16" xfId="2378"/>
    <cellStyle name="SAPBEXstdDataEmph 2" xfId="2379"/>
    <cellStyle name="SAPBEXstdDataEmph 2 10" xfId="2380"/>
    <cellStyle name="SAPBEXstdDataEmph 2 10 2" xfId="2381"/>
    <cellStyle name="SAPBEXstdDataEmph 2 10 3" xfId="2382"/>
    <cellStyle name="SAPBEXstdDataEmph 2 11" xfId="2383"/>
    <cellStyle name="SAPBEXstdDataEmph 2 11 2" xfId="2384"/>
    <cellStyle name="SAPBEXstdDataEmph 2 11 3" xfId="2385"/>
    <cellStyle name="SAPBEXstdDataEmph 2 12" xfId="2386"/>
    <cellStyle name="SAPBEXstdDataEmph 2 13" xfId="2387"/>
    <cellStyle name="SAPBEXstdDataEmph 2 2" xfId="2388"/>
    <cellStyle name="SAPBEXstdDataEmph 2 2 2" xfId="2389"/>
    <cellStyle name="SAPBEXstdDataEmph 2 2 3" xfId="2390"/>
    <cellStyle name="SAPBEXstdDataEmph 2 3" xfId="2391"/>
    <cellStyle name="SAPBEXstdDataEmph 2 3 2" xfId="2392"/>
    <cellStyle name="SAPBEXstdDataEmph 2 3 3" xfId="2393"/>
    <cellStyle name="SAPBEXstdDataEmph 2 4" xfId="2394"/>
    <cellStyle name="SAPBEXstdDataEmph 2 4 2" xfId="2395"/>
    <cellStyle name="SAPBEXstdDataEmph 2 4 3" xfId="2396"/>
    <cellStyle name="SAPBEXstdDataEmph 2 5" xfId="2397"/>
    <cellStyle name="SAPBEXstdDataEmph 2 5 2" xfId="2398"/>
    <cellStyle name="SAPBEXstdDataEmph 2 5 3" xfId="2399"/>
    <cellStyle name="SAPBEXstdDataEmph 2 6" xfId="2400"/>
    <cellStyle name="SAPBEXstdDataEmph 2 6 2" xfId="2401"/>
    <cellStyle name="SAPBEXstdDataEmph 2 6 3" xfId="2402"/>
    <cellStyle name="SAPBEXstdDataEmph 2 7" xfId="2403"/>
    <cellStyle name="SAPBEXstdDataEmph 2 7 2" xfId="2404"/>
    <cellStyle name="SAPBEXstdDataEmph 2 7 3" xfId="2405"/>
    <cellStyle name="SAPBEXstdDataEmph 2 8" xfId="2406"/>
    <cellStyle name="SAPBEXstdDataEmph 2 8 2" xfId="2407"/>
    <cellStyle name="SAPBEXstdDataEmph 2 8 3" xfId="2408"/>
    <cellStyle name="SAPBEXstdDataEmph 2 9" xfId="2409"/>
    <cellStyle name="SAPBEXstdDataEmph 2 9 2" xfId="2410"/>
    <cellStyle name="SAPBEXstdDataEmph 2 9 3" xfId="2411"/>
    <cellStyle name="SAPBEXstdDataEmph 3" xfId="2412"/>
    <cellStyle name="SAPBEXstdDataEmph 3 10" xfId="2413"/>
    <cellStyle name="SAPBEXstdDataEmph 3 10 2" xfId="2414"/>
    <cellStyle name="SAPBEXstdDataEmph 3 10 3" xfId="2415"/>
    <cellStyle name="SAPBEXstdDataEmph 3 11" xfId="2416"/>
    <cellStyle name="SAPBEXstdDataEmph 3 11 2" xfId="2417"/>
    <cellStyle name="SAPBEXstdDataEmph 3 11 3" xfId="2418"/>
    <cellStyle name="SAPBEXstdDataEmph 3 12" xfId="2419"/>
    <cellStyle name="SAPBEXstdDataEmph 3 13" xfId="2420"/>
    <cellStyle name="SAPBEXstdDataEmph 3 2" xfId="2421"/>
    <cellStyle name="SAPBEXstdDataEmph 3 2 2" xfId="2422"/>
    <cellStyle name="SAPBEXstdDataEmph 3 2 3" xfId="2423"/>
    <cellStyle name="SAPBEXstdDataEmph 3 3" xfId="2424"/>
    <cellStyle name="SAPBEXstdDataEmph 3 3 2" xfId="2425"/>
    <cellStyle name="SAPBEXstdDataEmph 3 3 3" xfId="2426"/>
    <cellStyle name="SAPBEXstdDataEmph 3 4" xfId="2427"/>
    <cellStyle name="SAPBEXstdDataEmph 3 4 2" xfId="2428"/>
    <cellStyle name="SAPBEXstdDataEmph 3 4 3" xfId="2429"/>
    <cellStyle name="SAPBEXstdDataEmph 3 5" xfId="2430"/>
    <cellStyle name="SAPBEXstdDataEmph 3 5 2" xfId="2431"/>
    <cellStyle name="SAPBEXstdDataEmph 3 5 3" xfId="2432"/>
    <cellStyle name="SAPBEXstdDataEmph 3 6" xfId="2433"/>
    <cellStyle name="SAPBEXstdDataEmph 3 6 2" xfId="2434"/>
    <cellStyle name="SAPBEXstdDataEmph 3 6 3" xfId="2435"/>
    <cellStyle name="SAPBEXstdDataEmph 3 7" xfId="2436"/>
    <cellStyle name="SAPBEXstdDataEmph 3 7 2" xfId="2437"/>
    <cellStyle name="SAPBEXstdDataEmph 3 7 3" xfId="2438"/>
    <cellStyle name="SAPBEXstdDataEmph 3 8" xfId="2439"/>
    <cellStyle name="SAPBEXstdDataEmph 3 8 2" xfId="2440"/>
    <cellStyle name="SAPBEXstdDataEmph 3 8 3" xfId="2441"/>
    <cellStyle name="SAPBEXstdDataEmph 3 9" xfId="2442"/>
    <cellStyle name="SAPBEXstdDataEmph 3 9 2" xfId="2443"/>
    <cellStyle name="SAPBEXstdDataEmph 3 9 3" xfId="2444"/>
    <cellStyle name="SAPBEXstdDataEmph 4" xfId="2445"/>
    <cellStyle name="SAPBEXstdDataEmph 4 10" xfId="2446"/>
    <cellStyle name="SAPBEXstdDataEmph 4 10 2" xfId="2447"/>
    <cellStyle name="SAPBEXstdDataEmph 4 10 3" xfId="2448"/>
    <cellStyle name="SAPBEXstdDataEmph 4 11" xfId="2449"/>
    <cellStyle name="SAPBEXstdDataEmph 4 11 2" xfId="2450"/>
    <cellStyle name="SAPBEXstdDataEmph 4 11 3" xfId="2451"/>
    <cellStyle name="SAPBEXstdDataEmph 4 12" xfId="2452"/>
    <cellStyle name="SAPBEXstdDataEmph 4 13" xfId="2453"/>
    <cellStyle name="SAPBEXstdDataEmph 4 2" xfId="2454"/>
    <cellStyle name="SAPBEXstdDataEmph 4 2 2" xfId="2455"/>
    <cellStyle name="SAPBEXstdDataEmph 4 2 3" xfId="2456"/>
    <cellStyle name="SAPBEXstdDataEmph 4 3" xfId="2457"/>
    <cellStyle name="SAPBEXstdDataEmph 4 3 2" xfId="2458"/>
    <cellStyle name="SAPBEXstdDataEmph 4 3 3" xfId="2459"/>
    <cellStyle name="SAPBEXstdDataEmph 4 4" xfId="2460"/>
    <cellStyle name="SAPBEXstdDataEmph 4 4 2" xfId="2461"/>
    <cellStyle name="SAPBEXstdDataEmph 4 4 3" xfId="2462"/>
    <cellStyle name="SAPBEXstdDataEmph 4 5" xfId="2463"/>
    <cellStyle name="SAPBEXstdDataEmph 4 5 2" xfId="2464"/>
    <cellStyle name="SAPBEXstdDataEmph 4 5 3" xfId="2465"/>
    <cellStyle name="SAPBEXstdDataEmph 4 6" xfId="2466"/>
    <cellStyle name="SAPBEXstdDataEmph 4 6 2" xfId="2467"/>
    <cellStyle name="SAPBEXstdDataEmph 4 6 3" xfId="2468"/>
    <cellStyle name="SAPBEXstdDataEmph 4 7" xfId="2469"/>
    <cellStyle name="SAPBEXstdDataEmph 4 7 2" xfId="2470"/>
    <cellStyle name="SAPBEXstdDataEmph 4 7 3" xfId="2471"/>
    <cellStyle name="SAPBEXstdDataEmph 4 8" xfId="2472"/>
    <cellStyle name="SAPBEXstdDataEmph 4 8 2" xfId="2473"/>
    <cellStyle name="SAPBEXstdDataEmph 4 8 3" xfId="2474"/>
    <cellStyle name="SAPBEXstdDataEmph 4 9" xfId="2475"/>
    <cellStyle name="SAPBEXstdDataEmph 4 9 2" xfId="2476"/>
    <cellStyle name="SAPBEXstdDataEmph 4 9 3" xfId="2477"/>
    <cellStyle name="SAPBEXstdDataEmph 5" xfId="2478"/>
    <cellStyle name="SAPBEXstdDataEmph 5 2" xfId="2479"/>
    <cellStyle name="SAPBEXstdDataEmph 5 3" xfId="2480"/>
    <cellStyle name="SAPBEXstdDataEmph 6" xfId="2481"/>
    <cellStyle name="SAPBEXstdDataEmph 6 2" xfId="2482"/>
    <cellStyle name="SAPBEXstdDataEmph 6 3" xfId="2483"/>
    <cellStyle name="SAPBEXstdDataEmph 7" xfId="2484"/>
    <cellStyle name="SAPBEXstdDataEmph 7 2" xfId="2485"/>
    <cellStyle name="SAPBEXstdDataEmph 7 3" xfId="2486"/>
    <cellStyle name="SAPBEXstdDataEmph 8" xfId="2487"/>
    <cellStyle name="SAPBEXstdDataEmph 8 2" xfId="2488"/>
    <cellStyle name="SAPBEXstdDataEmph 8 3" xfId="2489"/>
    <cellStyle name="SAPBEXstdDataEmph 9" xfId="2490"/>
    <cellStyle name="SAPBEXstdDataEmph 9 2" xfId="2491"/>
    <cellStyle name="SAPBEXstdDataEmph 9 3" xfId="2492"/>
    <cellStyle name="SAPBEXstdItem" xfId="2493"/>
    <cellStyle name="SAPBEXstdItem 10" xfId="2494"/>
    <cellStyle name="SAPBEXstdItem 10 2" xfId="2495"/>
    <cellStyle name="SAPBEXstdItem 10 3" xfId="2496"/>
    <cellStyle name="SAPBEXstdItem 11" xfId="2497"/>
    <cellStyle name="SAPBEXstdItem 11 2" xfId="2498"/>
    <cellStyle name="SAPBEXstdItem 11 3" xfId="2499"/>
    <cellStyle name="SAPBEXstdItem 12" xfId="2500"/>
    <cellStyle name="SAPBEXstdItem 13" xfId="2501"/>
    <cellStyle name="SAPBEXstdItem 2" xfId="2502"/>
    <cellStyle name="SAPBEXstdItem 2 2" xfId="2503"/>
    <cellStyle name="SAPBEXstdItem 2 3" xfId="2504"/>
    <cellStyle name="SAPBEXstdItem 3" xfId="2505"/>
    <cellStyle name="SAPBEXstdItem 3 2" xfId="2506"/>
    <cellStyle name="SAPBEXstdItem 3 3" xfId="2507"/>
    <cellStyle name="SAPBEXstdItem 4" xfId="2508"/>
    <cellStyle name="SAPBEXstdItem 4 2" xfId="2509"/>
    <cellStyle name="SAPBEXstdItem 4 3" xfId="2510"/>
    <cellStyle name="SAPBEXstdItem 5" xfId="2511"/>
    <cellStyle name="SAPBEXstdItem 5 2" xfId="2512"/>
    <cellStyle name="SAPBEXstdItem 5 3" xfId="2513"/>
    <cellStyle name="SAPBEXstdItem 6" xfId="2514"/>
    <cellStyle name="SAPBEXstdItem 6 2" xfId="2515"/>
    <cellStyle name="SAPBEXstdItem 6 3" xfId="2516"/>
    <cellStyle name="SAPBEXstdItem 7" xfId="2517"/>
    <cellStyle name="SAPBEXstdItem 7 2" xfId="2518"/>
    <cellStyle name="SAPBEXstdItem 7 3" xfId="2519"/>
    <cellStyle name="SAPBEXstdItem 8" xfId="2520"/>
    <cellStyle name="SAPBEXstdItem 8 2" xfId="2521"/>
    <cellStyle name="SAPBEXstdItem 8 3" xfId="2522"/>
    <cellStyle name="SAPBEXstdItem 9" xfId="2523"/>
    <cellStyle name="SAPBEXstdItem 9 2" xfId="2524"/>
    <cellStyle name="SAPBEXstdItem 9 3" xfId="2525"/>
    <cellStyle name="SAPBEXstdItemX" xfId="2526"/>
    <cellStyle name="SAPBEXstdItemX 10" xfId="2527"/>
    <cellStyle name="SAPBEXstdItemX 10 2" xfId="2528"/>
    <cellStyle name="SAPBEXstdItemX 10 3" xfId="2529"/>
    <cellStyle name="SAPBEXstdItemX 11" xfId="2530"/>
    <cellStyle name="SAPBEXstdItemX 11 2" xfId="2531"/>
    <cellStyle name="SAPBEXstdItemX 11 3" xfId="2532"/>
    <cellStyle name="SAPBEXstdItemX 12" xfId="2533"/>
    <cellStyle name="SAPBEXstdItemX 13" xfId="2534"/>
    <cellStyle name="SAPBEXstdItemX 2" xfId="2535"/>
    <cellStyle name="SAPBEXstdItemX 2 2" xfId="2536"/>
    <cellStyle name="SAPBEXstdItemX 2 3" xfId="2537"/>
    <cellStyle name="SAPBEXstdItemX 3" xfId="2538"/>
    <cellStyle name="SAPBEXstdItemX 3 2" xfId="2539"/>
    <cellStyle name="SAPBEXstdItemX 3 3" xfId="2540"/>
    <cellStyle name="SAPBEXstdItemX 4" xfId="2541"/>
    <cellStyle name="SAPBEXstdItemX 4 2" xfId="2542"/>
    <cellStyle name="SAPBEXstdItemX 4 3" xfId="2543"/>
    <cellStyle name="SAPBEXstdItemX 5" xfId="2544"/>
    <cellStyle name="SAPBEXstdItemX 5 2" xfId="2545"/>
    <cellStyle name="SAPBEXstdItemX 5 3" xfId="2546"/>
    <cellStyle name="SAPBEXstdItemX 6" xfId="2547"/>
    <cellStyle name="SAPBEXstdItemX 6 2" xfId="2548"/>
    <cellStyle name="SAPBEXstdItemX 6 3" xfId="2549"/>
    <cellStyle name="SAPBEXstdItemX 7" xfId="2550"/>
    <cellStyle name="SAPBEXstdItemX 7 2" xfId="2551"/>
    <cellStyle name="SAPBEXstdItemX 7 3" xfId="2552"/>
    <cellStyle name="SAPBEXstdItemX 8" xfId="2553"/>
    <cellStyle name="SAPBEXstdItemX 8 2" xfId="2554"/>
    <cellStyle name="SAPBEXstdItemX 8 3" xfId="2555"/>
    <cellStyle name="SAPBEXstdItemX 9" xfId="2556"/>
    <cellStyle name="SAPBEXstdItemX 9 2" xfId="2557"/>
    <cellStyle name="SAPBEXstdItemX 9 3" xfId="2558"/>
    <cellStyle name="SAPBEXtitle" xfId="2559"/>
    <cellStyle name="SAPBEXundefined" xfId="2560"/>
    <cellStyle name="SAPBEXundefined 10" xfId="2561"/>
    <cellStyle name="SAPBEXundefined 10 2" xfId="2562"/>
    <cellStyle name="SAPBEXundefined 10 3" xfId="2563"/>
    <cellStyle name="SAPBEXundefined 11" xfId="2564"/>
    <cellStyle name="SAPBEXundefined 11 2" xfId="2565"/>
    <cellStyle name="SAPBEXundefined 11 3" xfId="2566"/>
    <cellStyle name="SAPBEXundefined 12" xfId="2567"/>
    <cellStyle name="SAPBEXundefined 12 2" xfId="2568"/>
    <cellStyle name="SAPBEXundefined 12 3" xfId="2569"/>
    <cellStyle name="SAPBEXundefined 13" xfId="2570"/>
    <cellStyle name="SAPBEXundefined 13 2" xfId="2571"/>
    <cellStyle name="SAPBEXundefined 13 3" xfId="2572"/>
    <cellStyle name="SAPBEXundefined 14" xfId="2573"/>
    <cellStyle name="SAPBEXundefined 14 2" xfId="2574"/>
    <cellStyle name="SAPBEXundefined 14 3" xfId="2575"/>
    <cellStyle name="SAPBEXundefined 15" xfId="2576"/>
    <cellStyle name="SAPBEXundefined 16" xfId="2577"/>
    <cellStyle name="SAPBEXundefined 2" xfId="2578"/>
    <cellStyle name="SAPBEXundefined 2 10" xfId="2579"/>
    <cellStyle name="SAPBEXundefined 2 10 2" xfId="2580"/>
    <cellStyle name="SAPBEXundefined 2 10 3" xfId="2581"/>
    <cellStyle name="SAPBEXundefined 2 11" xfId="2582"/>
    <cellStyle name="SAPBEXundefined 2 11 2" xfId="2583"/>
    <cellStyle name="SAPBEXundefined 2 11 3" xfId="2584"/>
    <cellStyle name="SAPBEXundefined 2 12" xfId="2585"/>
    <cellStyle name="SAPBEXundefined 2 13" xfId="2586"/>
    <cellStyle name="SAPBEXundefined 2 2" xfId="2587"/>
    <cellStyle name="SAPBEXundefined 2 2 2" xfId="2588"/>
    <cellStyle name="SAPBEXundefined 2 2 3" xfId="2589"/>
    <cellStyle name="SAPBEXundefined 2 3" xfId="2590"/>
    <cellStyle name="SAPBEXundefined 2 3 2" xfId="2591"/>
    <cellStyle name="SAPBEXundefined 2 3 3" xfId="2592"/>
    <cellStyle name="SAPBEXundefined 2 4" xfId="2593"/>
    <cellStyle name="SAPBEXundefined 2 4 2" xfId="2594"/>
    <cellStyle name="SAPBEXundefined 2 4 3" xfId="2595"/>
    <cellStyle name="SAPBEXundefined 2 5" xfId="2596"/>
    <cellStyle name="SAPBEXundefined 2 5 2" xfId="2597"/>
    <cellStyle name="SAPBEXundefined 2 5 3" xfId="2598"/>
    <cellStyle name="SAPBEXundefined 2 6" xfId="2599"/>
    <cellStyle name="SAPBEXundefined 2 6 2" xfId="2600"/>
    <cellStyle name="SAPBEXundefined 2 6 3" xfId="2601"/>
    <cellStyle name="SAPBEXundefined 2 7" xfId="2602"/>
    <cellStyle name="SAPBEXundefined 2 7 2" xfId="2603"/>
    <cellStyle name="SAPBEXundefined 2 7 3" xfId="2604"/>
    <cellStyle name="SAPBEXundefined 2 8" xfId="2605"/>
    <cellStyle name="SAPBEXundefined 2 8 2" xfId="2606"/>
    <cellStyle name="SAPBEXundefined 2 8 3" xfId="2607"/>
    <cellStyle name="SAPBEXundefined 2 9" xfId="2608"/>
    <cellStyle name="SAPBEXundefined 2 9 2" xfId="2609"/>
    <cellStyle name="SAPBEXundefined 2 9 3" xfId="2610"/>
    <cellStyle name="SAPBEXundefined 3" xfId="2611"/>
    <cellStyle name="SAPBEXundefined 3 10" xfId="2612"/>
    <cellStyle name="SAPBEXundefined 3 10 2" xfId="2613"/>
    <cellStyle name="SAPBEXundefined 3 10 3" xfId="2614"/>
    <cellStyle name="SAPBEXundefined 3 11" xfId="2615"/>
    <cellStyle name="SAPBEXundefined 3 11 2" xfId="2616"/>
    <cellStyle name="SAPBEXundefined 3 11 3" xfId="2617"/>
    <cellStyle name="SAPBEXundefined 3 12" xfId="2618"/>
    <cellStyle name="SAPBEXundefined 3 13" xfId="2619"/>
    <cellStyle name="SAPBEXundefined 3 2" xfId="2620"/>
    <cellStyle name="SAPBEXundefined 3 2 2" xfId="2621"/>
    <cellStyle name="SAPBEXundefined 3 2 3" xfId="2622"/>
    <cellStyle name="SAPBEXundefined 3 3" xfId="2623"/>
    <cellStyle name="SAPBEXundefined 3 3 2" xfId="2624"/>
    <cellStyle name="SAPBEXundefined 3 3 3" xfId="2625"/>
    <cellStyle name="SAPBEXundefined 3 4" xfId="2626"/>
    <cellStyle name="SAPBEXundefined 3 4 2" xfId="2627"/>
    <cellStyle name="SAPBEXundefined 3 4 3" xfId="2628"/>
    <cellStyle name="SAPBEXundefined 3 5" xfId="2629"/>
    <cellStyle name="SAPBEXundefined 3 5 2" xfId="2630"/>
    <cellStyle name="SAPBEXundefined 3 5 3" xfId="2631"/>
    <cellStyle name="SAPBEXundefined 3 6" xfId="2632"/>
    <cellStyle name="SAPBEXundefined 3 6 2" xfId="2633"/>
    <cellStyle name="SAPBEXundefined 3 6 3" xfId="2634"/>
    <cellStyle name="SAPBEXundefined 3 7" xfId="2635"/>
    <cellStyle name="SAPBEXundefined 3 7 2" xfId="2636"/>
    <cellStyle name="SAPBEXundefined 3 7 3" xfId="2637"/>
    <cellStyle name="SAPBEXundefined 3 8" xfId="2638"/>
    <cellStyle name="SAPBEXundefined 3 8 2" xfId="2639"/>
    <cellStyle name="SAPBEXundefined 3 8 3" xfId="2640"/>
    <cellStyle name="SAPBEXundefined 3 9" xfId="2641"/>
    <cellStyle name="SAPBEXundefined 3 9 2" xfId="2642"/>
    <cellStyle name="SAPBEXundefined 3 9 3" xfId="2643"/>
    <cellStyle name="SAPBEXundefined 4" xfId="2644"/>
    <cellStyle name="SAPBEXundefined 4 10" xfId="2645"/>
    <cellStyle name="SAPBEXundefined 4 10 2" xfId="2646"/>
    <cellStyle name="SAPBEXundefined 4 10 3" xfId="2647"/>
    <cellStyle name="SAPBEXundefined 4 11" xfId="2648"/>
    <cellStyle name="SAPBEXundefined 4 11 2" xfId="2649"/>
    <cellStyle name="SAPBEXundefined 4 11 3" xfId="2650"/>
    <cellStyle name="SAPBEXundefined 4 12" xfId="2651"/>
    <cellStyle name="SAPBEXundefined 4 13" xfId="2652"/>
    <cellStyle name="SAPBEXundefined 4 2" xfId="2653"/>
    <cellStyle name="SAPBEXundefined 4 2 2" xfId="2654"/>
    <cellStyle name="SAPBEXundefined 4 2 3" xfId="2655"/>
    <cellStyle name="SAPBEXundefined 4 3" xfId="2656"/>
    <cellStyle name="SAPBEXundefined 4 3 2" xfId="2657"/>
    <cellStyle name="SAPBEXundefined 4 3 3" xfId="2658"/>
    <cellStyle name="SAPBEXundefined 4 4" xfId="2659"/>
    <cellStyle name="SAPBEXundefined 4 4 2" xfId="2660"/>
    <cellStyle name="SAPBEXundefined 4 4 3" xfId="2661"/>
    <cellStyle name="SAPBEXundefined 4 5" xfId="2662"/>
    <cellStyle name="SAPBEXundefined 4 5 2" xfId="2663"/>
    <cellStyle name="SAPBEXundefined 4 5 3" xfId="2664"/>
    <cellStyle name="SAPBEXundefined 4 6" xfId="2665"/>
    <cellStyle name="SAPBEXundefined 4 6 2" xfId="2666"/>
    <cellStyle name="SAPBEXundefined 4 6 3" xfId="2667"/>
    <cellStyle name="SAPBEXundefined 4 7" xfId="2668"/>
    <cellStyle name="SAPBEXundefined 4 7 2" xfId="2669"/>
    <cellStyle name="SAPBEXundefined 4 7 3" xfId="2670"/>
    <cellStyle name="SAPBEXundefined 4 8" xfId="2671"/>
    <cellStyle name="SAPBEXundefined 4 8 2" xfId="2672"/>
    <cellStyle name="SAPBEXundefined 4 8 3" xfId="2673"/>
    <cellStyle name="SAPBEXundefined 4 9" xfId="2674"/>
    <cellStyle name="SAPBEXundefined 4 9 2" xfId="2675"/>
    <cellStyle name="SAPBEXundefined 4 9 3" xfId="2676"/>
    <cellStyle name="SAPBEXundefined 5" xfId="2677"/>
    <cellStyle name="SAPBEXundefined 5 2" xfId="2678"/>
    <cellStyle name="SAPBEXundefined 5 3" xfId="2679"/>
    <cellStyle name="SAPBEXundefined 6" xfId="2680"/>
    <cellStyle name="SAPBEXundefined 6 2" xfId="2681"/>
    <cellStyle name="SAPBEXundefined 6 3" xfId="2682"/>
    <cellStyle name="SAPBEXundefined 7" xfId="2683"/>
    <cellStyle name="SAPBEXundefined 7 2" xfId="2684"/>
    <cellStyle name="SAPBEXundefined 7 3" xfId="2685"/>
    <cellStyle name="SAPBEXundefined 8" xfId="2686"/>
    <cellStyle name="SAPBEXundefined 8 2" xfId="2687"/>
    <cellStyle name="SAPBEXundefined 8 3" xfId="2688"/>
    <cellStyle name="SAPBEXundefined 9" xfId="2689"/>
    <cellStyle name="SAPBEXundefined 9 2" xfId="2690"/>
    <cellStyle name="SAPBEXundefined 9 3" xfId="2691"/>
    <cellStyle name="Sheet Title" xfId="2692"/>
    <cellStyle name="Správně" xfId="2693"/>
    <cellStyle name="Standard_verze WGR Plan01_korektura" xfId="2694"/>
    <cellStyle name="Status" xfId="2695"/>
    <cellStyle name="Status 2" xfId="2696"/>
    <cellStyle name="Status 2 2" xfId="2697"/>
    <cellStyle name="Status 3" xfId="2698"/>
    <cellStyle name="Styl 1" xfId="2699"/>
    <cellStyle name="Text" xfId="2700"/>
    <cellStyle name="Text 2" xfId="2701"/>
    <cellStyle name="Text 2 2" xfId="2702"/>
    <cellStyle name="Text 3" xfId="2703"/>
    <cellStyle name="Text upozornění" xfId="2704"/>
    <cellStyle name="Title" xfId="2705"/>
    <cellStyle name="Total" xfId="2706"/>
    <cellStyle name="Total 10" xfId="2707"/>
    <cellStyle name="Total 10 2" xfId="2708"/>
    <cellStyle name="Total 10 3" xfId="2709"/>
    <cellStyle name="Total 11" xfId="2710"/>
    <cellStyle name="Total 11 2" xfId="2711"/>
    <cellStyle name="Total 11 3" xfId="2712"/>
    <cellStyle name="Total 12" xfId="2713"/>
    <cellStyle name="Total 13" xfId="2714"/>
    <cellStyle name="Total 2" xfId="2715"/>
    <cellStyle name="Total 2 2" xfId="2716"/>
    <cellStyle name="Total 2 3" xfId="2717"/>
    <cellStyle name="Total 3" xfId="2718"/>
    <cellStyle name="Total 3 2" xfId="2719"/>
    <cellStyle name="Total 3 3" xfId="2720"/>
    <cellStyle name="Total 4" xfId="2721"/>
    <cellStyle name="Total 4 2" xfId="2722"/>
    <cellStyle name="Total 4 3" xfId="2723"/>
    <cellStyle name="Total 5" xfId="2724"/>
    <cellStyle name="Total 5 2" xfId="2725"/>
    <cellStyle name="Total 5 3" xfId="2726"/>
    <cellStyle name="Total 6" xfId="2727"/>
    <cellStyle name="Total 6 2" xfId="2728"/>
    <cellStyle name="Total 6 3" xfId="2729"/>
    <cellStyle name="Total 7" xfId="2730"/>
    <cellStyle name="Total 7 2" xfId="2731"/>
    <cellStyle name="Total 7 3" xfId="2732"/>
    <cellStyle name="Total 8" xfId="2733"/>
    <cellStyle name="Total 8 2" xfId="2734"/>
    <cellStyle name="Total 8 3" xfId="2735"/>
    <cellStyle name="Total 9" xfId="2736"/>
    <cellStyle name="Total 9 2" xfId="2737"/>
    <cellStyle name="Total 9 3" xfId="2738"/>
    <cellStyle name="Vstup" xfId="2739"/>
    <cellStyle name="Vstup 10" xfId="2740"/>
    <cellStyle name="Vstup 10 2" xfId="2741"/>
    <cellStyle name="Vstup 10 3" xfId="2742"/>
    <cellStyle name="Vstup 11" xfId="2743"/>
    <cellStyle name="Vstup 11 2" xfId="2744"/>
    <cellStyle name="Vstup 11 3" xfId="2745"/>
    <cellStyle name="Vstup 12" xfId="2746"/>
    <cellStyle name="Vstup 13" xfId="2747"/>
    <cellStyle name="Vstup 2" xfId="2748"/>
    <cellStyle name="Vstup 2 2" xfId="2749"/>
    <cellStyle name="Vstup 2 3" xfId="2750"/>
    <cellStyle name="Vstup 3" xfId="2751"/>
    <cellStyle name="Vstup 3 2" xfId="2752"/>
    <cellStyle name="Vstup 3 3" xfId="2753"/>
    <cellStyle name="Vstup 4" xfId="2754"/>
    <cellStyle name="Vstup 4 2" xfId="2755"/>
    <cellStyle name="Vstup 4 3" xfId="2756"/>
    <cellStyle name="Vstup 5" xfId="2757"/>
    <cellStyle name="Vstup 5 2" xfId="2758"/>
    <cellStyle name="Vstup 5 3" xfId="2759"/>
    <cellStyle name="Vstup 6" xfId="2760"/>
    <cellStyle name="Vstup 6 2" xfId="2761"/>
    <cellStyle name="Vstup 6 3" xfId="2762"/>
    <cellStyle name="Vstup 7" xfId="2763"/>
    <cellStyle name="Vstup 7 2" xfId="2764"/>
    <cellStyle name="Vstup 7 3" xfId="2765"/>
    <cellStyle name="Vstup 8" xfId="2766"/>
    <cellStyle name="Vstup 8 2" xfId="2767"/>
    <cellStyle name="Vstup 8 3" xfId="2768"/>
    <cellStyle name="Vstup 9" xfId="2769"/>
    <cellStyle name="Vstup 9 2" xfId="2770"/>
    <cellStyle name="Vstup 9 3" xfId="2771"/>
    <cellStyle name="Výpočet" xfId="2772"/>
    <cellStyle name="Výpočet 10" xfId="2773"/>
    <cellStyle name="Výpočet 10 2" xfId="2774"/>
    <cellStyle name="Výpočet 10 3" xfId="2775"/>
    <cellStyle name="Výpočet 11" xfId="2776"/>
    <cellStyle name="Výpočet 11 2" xfId="2777"/>
    <cellStyle name="Výpočet 11 3" xfId="2778"/>
    <cellStyle name="Výpočet 12" xfId="2779"/>
    <cellStyle name="Výpočet 13" xfId="2780"/>
    <cellStyle name="Výpočet 2" xfId="2781"/>
    <cellStyle name="Výpočet 2 2" xfId="2782"/>
    <cellStyle name="Výpočet 2 3" xfId="2783"/>
    <cellStyle name="Výpočet 3" xfId="2784"/>
    <cellStyle name="Výpočet 3 2" xfId="2785"/>
    <cellStyle name="Výpočet 3 3" xfId="2786"/>
    <cellStyle name="Výpočet 4" xfId="2787"/>
    <cellStyle name="Výpočet 4 2" xfId="2788"/>
    <cellStyle name="Výpočet 4 3" xfId="2789"/>
    <cellStyle name="Výpočet 5" xfId="2790"/>
    <cellStyle name="Výpočet 5 2" xfId="2791"/>
    <cellStyle name="Výpočet 5 3" xfId="2792"/>
    <cellStyle name="Výpočet 6" xfId="2793"/>
    <cellStyle name="Výpočet 6 2" xfId="2794"/>
    <cellStyle name="Výpočet 6 3" xfId="2795"/>
    <cellStyle name="Výpočet 7" xfId="2796"/>
    <cellStyle name="Výpočet 7 2" xfId="2797"/>
    <cellStyle name="Výpočet 7 3" xfId="2798"/>
    <cellStyle name="Výpočet 8" xfId="2799"/>
    <cellStyle name="Výpočet 8 2" xfId="2800"/>
    <cellStyle name="Výpočet 8 3" xfId="2801"/>
    <cellStyle name="Výpočet 9" xfId="2802"/>
    <cellStyle name="Výpočet 9 2" xfId="2803"/>
    <cellStyle name="Výpočet 9 3" xfId="2804"/>
    <cellStyle name="Výstup" xfId="2805"/>
    <cellStyle name="Výstup 10" xfId="2806"/>
    <cellStyle name="Výstup 10 2" xfId="2807"/>
    <cellStyle name="Výstup 10 3" xfId="2808"/>
    <cellStyle name="Výstup 10 4" xfId="2809"/>
    <cellStyle name="Výstup 11" xfId="2810"/>
    <cellStyle name="Výstup 11 2" xfId="2811"/>
    <cellStyle name="Výstup 11 3" xfId="2812"/>
    <cellStyle name="Výstup 11 4" xfId="2813"/>
    <cellStyle name="Výstup 12" xfId="2814"/>
    <cellStyle name="Výstup 13" xfId="2815"/>
    <cellStyle name="Výstup 14" xfId="2816"/>
    <cellStyle name="Výstup 2" xfId="2817"/>
    <cellStyle name="Výstup 2 2" xfId="2818"/>
    <cellStyle name="Výstup 2 3" xfId="2819"/>
    <cellStyle name="Výstup 2 4" xfId="2820"/>
    <cellStyle name="Výstup 3" xfId="2821"/>
    <cellStyle name="Výstup 3 2" xfId="2822"/>
    <cellStyle name="Výstup 3 3" xfId="2823"/>
    <cellStyle name="Výstup 3 4" xfId="2824"/>
    <cellStyle name="Výstup 4" xfId="2825"/>
    <cellStyle name="Výstup 4 2" xfId="2826"/>
    <cellStyle name="Výstup 4 3" xfId="2827"/>
    <cellStyle name="Výstup 4 4" xfId="2828"/>
    <cellStyle name="Výstup 5" xfId="2829"/>
    <cellStyle name="Výstup 5 2" xfId="2830"/>
    <cellStyle name="Výstup 5 3" xfId="2831"/>
    <cellStyle name="Výstup 5 4" xfId="2832"/>
    <cellStyle name="Výstup 6" xfId="2833"/>
    <cellStyle name="Výstup 6 2" xfId="2834"/>
    <cellStyle name="Výstup 6 3" xfId="2835"/>
    <cellStyle name="Výstup 6 4" xfId="2836"/>
    <cellStyle name="Výstup 7" xfId="2837"/>
    <cellStyle name="Výstup 7 2" xfId="2838"/>
    <cellStyle name="Výstup 7 3" xfId="2839"/>
    <cellStyle name="Výstup 7 4" xfId="2840"/>
    <cellStyle name="Výstup 8" xfId="2841"/>
    <cellStyle name="Výstup 8 2" xfId="2842"/>
    <cellStyle name="Výstup 8 3" xfId="2843"/>
    <cellStyle name="Výstup 8 4" xfId="2844"/>
    <cellStyle name="Výstup 9" xfId="2845"/>
    <cellStyle name="Výstup 9 2" xfId="2846"/>
    <cellStyle name="Výstup 9 3" xfId="2847"/>
    <cellStyle name="Výstup 9 4" xfId="2848"/>
    <cellStyle name="Vysvětlující text" xfId="2849"/>
    <cellStyle name="Währung [0]_WEL 36 " xfId="2850"/>
    <cellStyle name="Währung_WEL 36 " xfId="2851"/>
    <cellStyle name="Walutowy [0]_laroux" xfId="2852"/>
    <cellStyle name="Walutowy_laroux" xfId="2853"/>
    <cellStyle name="Warning" xfId="2854"/>
    <cellStyle name="Warning Text" xfId="2855"/>
    <cellStyle name="Warning Text 2" xfId="2856"/>
    <cellStyle name="Zvýraznění 1" xfId="2857"/>
    <cellStyle name="Zvýraznění 2" xfId="2858"/>
    <cellStyle name="Zvýraznění 3" xfId="2859"/>
    <cellStyle name="Zvýraznění 4" xfId="2860"/>
    <cellStyle name="Zvýraznění 5" xfId="2861"/>
    <cellStyle name="Zvýraznění 6" xfId="2862"/>
    <cellStyle name="Акцент1" xfId="2863"/>
    <cellStyle name="Акцент1 2" xfId="2864"/>
    <cellStyle name="Акцент2" xfId="2865"/>
    <cellStyle name="Акцент2 2" xfId="2866"/>
    <cellStyle name="Акцент3" xfId="2867"/>
    <cellStyle name="Акцент3 2" xfId="2868"/>
    <cellStyle name="Акцент4" xfId="2869"/>
    <cellStyle name="Акцент4 2" xfId="2870"/>
    <cellStyle name="Акцент5" xfId="2871"/>
    <cellStyle name="Акцент5 2" xfId="2872"/>
    <cellStyle name="Акцент6" xfId="2873"/>
    <cellStyle name="Акцент6 2" xfId="2874"/>
    <cellStyle name="Ввод " xfId="2875"/>
    <cellStyle name="Ввод  2" xfId="2876"/>
    <cellStyle name="Вывод" xfId="2877"/>
    <cellStyle name="Вывод 2" xfId="2878"/>
    <cellStyle name="Вычисление" xfId="2879"/>
    <cellStyle name="Вычисление 2" xfId="2880"/>
    <cellStyle name="Гиперссылка 2" xfId="2881"/>
    <cellStyle name="Currency" xfId="2882"/>
    <cellStyle name="Currency [0]" xfId="2883"/>
    <cellStyle name="Заголовок 1" xfId="2884"/>
    <cellStyle name="Заголовок 1 2" xfId="2885"/>
    <cellStyle name="Заголовок 2" xfId="2886"/>
    <cellStyle name="Заголовок 2 2" xfId="2887"/>
    <cellStyle name="Заголовок 3" xfId="2888"/>
    <cellStyle name="Заголовок 3 2" xfId="2889"/>
    <cellStyle name="Заголовок 4" xfId="2890"/>
    <cellStyle name="Заголовок 4 2" xfId="2891"/>
    <cellStyle name="Итог" xfId="2892"/>
    <cellStyle name="Итог 2" xfId="2893"/>
    <cellStyle name="Контрольная ячейка" xfId="2894"/>
    <cellStyle name="Контрольная ячейка 2" xfId="2895"/>
    <cellStyle name="Красный" xfId="2896"/>
    <cellStyle name="Название" xfId="2897"/>
    <cellStyle name="Название 2" xfId="2898"/>
    <cellStyle name="Название 2 2" xfId="2899"/>
    <cellStyle name="Название 3" xfId="2900"/>
    <cellStyle name="Название 4" xfId="2901"/>
    <cellStyle name="Название 5" xfId="2902"/>
    <cellStyle name="Название 6" xfId="2903"/>
    <cellStyle name="Нейтральный" xfId="2904"/>
    <cellStyle name="Нейтральный 2" xfId="2905"/>
    <cellStyle name="обычный 1" xfId="2906"/>
    <cellStyle name="обычный 1 2" xfId="2907"/>
    <cellStyle name="обычный 1 3" xfId="2908"/>
    <cellStyle name="Обычный 10" xfId="2909"/>
    <cellStyle name="Обычный 10 2" xfId="2910"/>
    <cellStyle name="Обычный 10 2 2" xfId="2911"/>
    <cellStyle name="Обычный 10 2 2 2" xfId="2912"/>
    <cellStyle name="Обычный 10 2 3" xfId="2913"/>
    <cellStyle name="Обычный 10 3" xfId="2914"/>
    <cellStyle name="Обычный 10 4" xfId="2915"/>
    <cellStyle name="Обычный 10 4 2" xfId="2916"/>
    <cellStyle name="Обычный 10 5" xfId="2917"/>
    <cellStyle name="Обычный 11" xfId="2918"/>
    <cellStyle name="Обычный 11 2" xfId="2919"/>
    <cellStyle name="Обычный 11 2 2" xfId="2920"/>
    <cellStyle name="Обычный 11 2 2 2" xfId="2921"/>
    <cellStyle name="Обычный 11 3" xfId="2922"/>
    <cellStyle name="Обычный 11 4" xfId="2923"/>
    <cellStyle name="Обычный 11 5" xfId="2924"/>
    <cellStyle name="Обычный 11 5 2" xfId="2925"/>
    <cellStyle name="Обычный 11 6" xfId="2926"/>
    <cellStyle name="Обычный 11 7" xfId="2927"/>
    <cellStyle name="Обычный 113" xfId="2928"/>
    <cellStyle name="Обычный 114" xfId="2929"/>
    <cellStyle name="Обычный 12" xfId="2930"/>
    <cellStyle name="Обычный 12 2" xfId="2931"/>
    <cellStyle name="Обычный 12 2 2" xfId="2932"/>
    <cellStyle name="Обычный 13" xfId="2933"/>
    <cellStyle name="Обычный 14" xfId="2934"/>
    <cellStyle name="Обычный 14 2" xfId="2935"/>
    <cellStyle name="Обычный 15" xfId="2936"/>
    <cellStyle name="Обычный 15 2" xfId="2937"/>
    <cellStyle name="Обычный 15 2 2" xfId="2938"/>
    <cellStyle name="Обычный 15 3" xfId="2939"/>
    <cellStyle name="Обычный 16" xfId="2940"/>
    <cellStyle name="Обычный 16 2" xfId="2941"/>
    <cellStyle name="Обычный 16 3" xfId="2942"/>
    <cellStyle name="Обычный 16 4" xfId="2943"/>
    <cellStyle name="Обычный 17" xfId="2944"/>
    <cellStyle name="Обычный 17 2" xfId="2945"/>
    <cellStyle name="Обычный 18" xfId="2946"/>
    <cellStyle name="Обычный 18 2" xfId="2947"/>
    <cellStyle name="Обычный 18 2 2" xfId="2948"/>
    <cellStyle name="Обычный 19" xfId="2949"/>
    <cellStyle name="Обычный 2" xfId="2950"/>
    <cellStyle name="Обычный 2 10" xfId="2951"/>
    <cellStyle name="Обычный 2 10 2" xfId="2952"/>
    <cellStyle name="Обычный 2 10 3" xfId="2953"/>
    <cellStyle name="Обычный 2 10 3 2" xfId="2954"/>
    <cellStyle name="Обычный 2 10 4" xfId="2955"/>
    <cellStyle name="Обычный 2 11" xfId="2956"/>
    <cellStyle name="Обычный 2 11 2" xfId="2957"/>
    <cellStyle name="Обычный 2 11 2 2" xfId="2958"/>
    <cellStyle name="Обычный 2 11 3" xfId="2959"/>
    <cellStyle name="Обычный 2 12" xfId="2960"/>
    <cellStyle name="Обычный 2 12 2" xfId="2961"/>
    <cellStyle name="Обычный 2 13" xfId="2962"/>
    <cellStyle name="Обычный 2 13 2" xfId="2963"/>
    <cellStyle name="Обычный 2 13 2 2" xfId="2964"/>
    <cellStyle name="Обычный 2 14" xfId="2965"/>
    <cellStyle name="Обычный 2 14 2" xfId="2966"/>
    <cellStyle name="Обычный 2 2" xfId="2967"/>
    <cellStyle name="Обычный 2 2 2" xfId="2968"/>
    <cellStyle name="Обычный 2 2 2 2" xfId="2969"/>
    <cellStyle name="Обычный 2 2 2 2 2" xfId="2970"/>
    <cellStyle name="Обычный 2 2 2 2 3" xfId="2971"/>
    <cellStyle name="Обычный 2 2 2 2 3 2" xfId="2972"/>
    <cellStyle name="Обычный 2 2 2 2 4" xfId="2973"/>
    <cellStyle name="Обычный 2 2 2 2 4 2" xfId="2974"/>
    <cellStyle name="Обычный 2 2 2 2 5" xfId="2975"/>
    <cellStyle name="Обычный 2 2 2 3" xfId="2976"/>
    <cellStyle name="Обычный 2 2 2 4" xfId="2977"/>
    <cellStyle name="Обычный 2 2 2 5" xfId="2978"/>
    <cellStyle name="Обычный 2 2 2 6" xfId="2979"/>
    <cellStyle name="Обычный 2 2 3" xfId="2980"/>
    <cellStyle name="Обычный 2 2 3 2" xfId="2981"/>
    <cellStyle name="Обычный 2 2 3 3" xfId="2982"/>
    <cellStyle name="Обычный 2 2 3 3 2" xfId="2983"/>
    <cellStyle name="Обычный 2 2 4" xfId="2984"/>
    <cellStyle name="Обычный 2 2 4 2" xfId="2985"/>
    <cellStyle name="Обычный 2 2 5" xfId="2986"/>
    <cellStyle name="Обычный 2 2 6" xfId="2987"/>
    <cellStyle name="Обычный 2 2 7" xfId="2988"/>
    <cellStyle name="Обычный 2 2 8" xfId="2989"/>
    <cellStyle name="Обычный 2 28" xfId="2990"/>
    <cellStyle name="Обычный 2 3" xfId="2991"/>
    <cellStyle name="Обычный 2 3 2" xfId="2992"/>
    <cellStyle name="Обычный 2 3 2 2" xfId="2993"/>
    <cellStyle name="Обычный 2 3 2 3" xfId="2994"/>
    <cellStyle name="Обычный 2 3 2 3 2" xfId="2995"/>
    <cellStyle name="Обычный 2 3 2 4" xfId="2996"/>
    <cellStyle name="Обычный 2 3 3" xfId="2997"/>
    <cellStyle name="Обычный 2 3 3 2" xfId="2998"/>
    <cellStyle name="Обычный 2 3 4" xfId="2999"/>
    <cellStyle name="Обычный 2 4" xfId="3000"/>
    <cellStyle name="Обычный 2 4 2" xfId="3001"/>
    <cellStyle name="Обычный 2 4 2 2" xfId="3002"/>
    <cellStyle name="Обычный 2 4 3" xfId="3003"/>
    <cellStyle name="Обычный 2 4 3 2" xfId="3004"/>
    <cellStyle name="Обычный 2 4 4" xfId="3005"/>
    <cellStyle name="Обычный 2 5" xfId="3006"/>
    <cellStyle name="Обычный 2 5 2" xfId="3007"/>
    <cellStyle name="Обычный 2 5 2 2" xfId="3008"/>
    <cellStyle name="Обычный 2 5 2 3" xfId="3009"/>
    <cellStyle name="Обычный 2 5 2 3 2" xfId="3010"/>
    <cellStyle name="Обычный 2 5 2 4" xfId="3011"/>
    <cellStyle name="Обычный 2 5 3" xfId="3012"/>
    <cellStyle name="Обычный 2 5 4" xfId="3013"/>
    <cellStyle name="Обычный 2 5 4 2" xfId="3014"/>
    <cellStyle name="Обычный 2 5 5" xfId="3015"/>
    <cellStyle name="Обычный 2 6" xfId="3016"/>
    <cellStyle name="Обычный 2 6 2" xfId="3017"/>
    <cellStyle name="Обычный 2 6 2 2" xfId="3018"/>
    <cellStyle name="Обычный 2 6 2 3" xfId="3019"/>
    <cellStyle name="Обычный 2 6 2 3 2" xfId="3020"/>
    <cellStyle name="Обычный 2 6 3" xfId="3021"/>
    <cellStyle name="Обычный 2 6 4" xfId="3022"/>
    <cellStyle name="Обычный 2 6 4 2" xfId="3023"/>
    <cellStyle name="Обычный 2 6 5" xfId="3024"/>
    <cellStyle name="Обычный 2 7" xfId="3025"/>
    <cellStyle name="Обычный 2 7 2" xfId="3026"/>
    <cellStyle name="Обычный 2 7 2 2" xfId="3027"/>
    <cellStyle name="Обычный 2 7 2 2 2" xfId="3028"/>
    <cellStyle name="Обычный 2 7 3" xfId="3029"/>
    <cellStyle name="Обычный 2 7 4" xfId="3030"/>
    <cellStyle name="Обычный 2 7 5" xfId="3031"/>
    <cellStyle name="Обычный 2 7 5 2" xfId="3032"/>
    <cellStyle name="Обычный 2 7 6" xfId="3033"/>
    <cellStyle name="Обычный 2 8" xfId="3034"/>
    <cellStyle name="Обычный 2 8 2" xfId="3035"/>
    <cellStyle name="Обычный 2 8 3" xfId="3036"/>
    <cellStyle name="Обычный 2 8 3 2" xfId="3037"/>
    <cellStyle name="Обычный 2 8 4" xfId="3038"/>
    <cellStyle name="Обычный 2 9" xfId="3039"/>
    <cellStyle name="Обычный 2 9 2" xfId="3040"/>
    <cellStyle name="Обычный 2 9 2 2" xfId="3041"/>
    <cellStyle name="Обычный 20" xfId="3042"/>
    <cellStyle name="Обычный 20 2" xfId="3043"/>
    <cellStyle name="Обычный 20 2 2" xfId="3044"/>
    <cellStyle name="Обычный 21" xfId="3045"/>
    <cellStyle name="Обычный 22" xfId="3046"/>
    <cellStyle name="Обычный 23" xfId="3047"/>
    <cellStyle name="Обычный 24" xfId="3048"/>
    <cellStyle name="Обычный 25" xfId="3049"/>
    <cellStyle name="Обычный 26" xfId="3050"/>
    <cellStyle name="Обычный 27" xfId="3051"/>
    <cellStyle name="Обычный 28" xfId="3052"/>
    <cellStyle name="Обычный 29" xfId="3053"/>
    <cellStyle name="Обычный 3" xfId="3054"/>
    <cellStyle name="Обычный 3 2" xfId="3055"/>
    <cellStyle name="Обычный 3 2 2" xfId="3056"/>
    <cellStyle name="Обычный 3 2 2 2" xfId="3057"/>
    <cellStyle name="Обычный 3 2 2 2 2" xfId="3058"/>
    <cellStyle name="Обычный 3 2 3" xfId="3059"/>
    <cellStyle name="Обычный 3 2 3 2" xfId="3060"/>
    <cellStyle name="Обычный 3 2 3 2 2" xfId="3061"/>
    <cellStyle name="Обычный 3 2 3 3" xfId="3062"/>
    <cellStyle name="Обычный 3 2 4" xfId="3063"/>
    <cellStyle name="Обычный 3 2 4 2" xfId="3064"/>
    <cellStyle name="Обычный 3 3" xfId="3065"/>
    <cellStyle name="Обычный 3 3 2" xfId="3066"/>
    <cellStyle name="Обычный 3 3 2 2" xfId="3067"/>
    <cellStyle name="Обычный 3 3 3" xfId="3068"/>
    <cellStyle name="Обычный 3 3 4" xfId="3069"/>
    <cellStyle name="Обычный 3 4" xfId="3070"/>
    <cellStyle name="Обычный 3 4 2" xfId="3071"/>
    <cellStyle name="Обычный 3 4 2 2" xfId="3072"/>
    <cellStyle name="Обычный 3 4 2 3" xfId="3073"/>
    <cellStyle name="Обычный 3 4 3" xfId="3074"/>
    <cellStyle name="Обычный 3 4 4" xfId="3075"/>
    <cellStyle name="Обычный 3 4 4 2" xfId="3076"/>
    <cellStyle name="Обычный 3 4 5" xfId="3077"/>
    <cellStyle name="Обычный 3 4 5 2" xfId="3078"/>
    <cellStyle name="Обычный 3 5" xfId="3079"/>
    <cellStyle name="Обычный 3 6" xfId="3080"/>
    <cellStyle name="Обычный 3 7" xfId="3081"/>
    <cellStyle name="Обычный 3 8" xfId="3082"/>
    <cellStyle name="Обычный 30" xfId="3083"/>
    <cellStyle name="Обычный 31" xfId="3084"/>
    <cellStyle name="Обычный 31 2" xfId="3085"/>
    <cellStyle name="Обычный 32" xfId="3086"/>
    <cellStyle name="Обычный 33" xfId="3087"/>
    <cellStyle name="Обычный 34" xfId="3088"/>
    <cellStyle name="Обычный 35" xfId="3089"/>
    <cellStyle name="Обычный 36" xfId="3090"/>
    <cellStyle name="Обычный 37" xfId="3091"/>
    <cellStyle name="Обычный 38" xfId="3092"/>
    <cellStyle name="Обычный 39" xfId="3093"/>
    <cellStyle name="Обычный 4" xfId="3094"/>
    <cellStyle name="Обычный 4 2" xfId="3095"/>
    <cellStyle name="Обычный 4 2 2" xfId="3096"/>
    <cellStyle name="Обычный 4 2 2 2" xfId="3097"/>
    <cellStyle name="Обычный 4 2 2 3" xfId="3098"/>
    <cellStyle name="Обычный 4 2 3" xfId="3099"/>
    <cellStyle name="Обычный 4 2 4" xfId="3100"/>
    <cellStyle name="Обычный 4 2 4 2" xfId="3101"/>
    <cellStyle name="Обычный 4 2 5" xfId="3102"/>
    <cellStyle name="Обычный 4 22" xfId="3103"/>
    <cellStyle name="Обычный 4 3" xfId="3104"/>
    <cellStyle name="Обычный 4 3 2" xfId="3105"/>
    <cellStyle name="Обычный 4 3 2 2" xfId="3106"/>
    <cellStyle name="Обычный 4 3 2 3" xfId="3107"/>
    <cellStyle name="Обычный 4 3 3" xfId="3108"/>
    <cellStyle name="Обычный 4 4" xfId="3109"/>
    <cellStyle name="Обычный 4 4 2" xfId="3110"/>
    <cellStyle name="Обычный 4 4 2 2" xfId="3111"/>
    <cellStyle name="Обычный 4 4 2 2 2" xfId="3112"/>
    <cellStyle name="Обычный 4 4 2 2 2 2" xfId="3113"/>
    <cellStyle name="Обычный 4 4 2 3" xfId="3114"/>
    <cellStyle name="Обычный 4 4 3" xfId="3115"/>
    <cellStyle name="Обычный 4 4 3 2" xfId="3116"/>
    <cellStyle name="Обычный 4 4 3 2 2" xfId="3117"/>
    <cellStyle name="Обычный 4 4 4" xfId="3118"/>
    <cellStyle name="Обычный 4 5" xfId="3119"/>
    <cellStyle name="Обычный 4 6" xfId="3120"/>
    <cellStyle name="Обычный 4 7" xfId="3121"/>
    <cellStyle name="Обычный 4 8" xfId="3122"/>
    <cellStyle name="Обычный 40" xfId="3123"/>
    <cellStyle name="Обычный 41" xfId="3124"/>
    <cellStyle name="Обычный 42" xfId="3125"/>
    <cellStyle name="Обычный 43" xfId="3126"/>
    <cellStyle name="Обычный 44" xfId="3127"/>
    <cellStyle name="Обычный 45" xfId="3128"/>
    <cellStyle name="Обычный 46" xfId="3129"/>
    <cellStyle name="Обычный 47" xfId="3130"/>
    <cellStyle name="Обычный 48" xfId="3131"/>
    <cellStyle name="Обычный 49" xfId="3132"/>
    <cellStyle name="Обычный 5" xfId="3133"/>
    <cellStyle name="Обычный 5 2" xfId="3134"/>
    <cellStyle name="Обычный 5 2 2" xfId="3135"/>
    <cellStyle name="Обычный 5 2 3" xfId="3136"/>
    <cellStyle name="Обычный 5 2 3 2" xfId="3137"/>
    <cellStyle name="Обычный 5 3" xfId="3138"/>
    <cellStyle name="Обычный 5 3 2" xfId="3139"/>
    <cellStyle name="Обычный 5 3 2 2" xfId="3140"/>
    <cellStyle name="Обычный 5 4" xfId="3141"/>
    <cellStyle name="Обычный 5 4 2" xfId="3142"/>
    <cellStyle name="Обычный 5 4 2 2" xfId="3143"/>
    <cellStyle name="Обычный 5 5" xfId="3144"/>
    <cellStyle name="Обычный 5 6" xfId="3145"/>
    <cellStyle name="Обычный 5 7" xfId="3146"/>
    <cellStyle name="Обычный 50" xfId="3147"/>
    <cellStyle name="Обычный 51" xfId="3148"/>
    <cellStyle name="Обычный 52" xfId="3149"/>
    <cellStyle name="Обычный 53" xfId="3150"/>
    <cellStyle name="Обычный 6" xfId="3151"/>
    <cellStyle name="Обычный 6 2" xfId="3152"/>
    <cellStyle name="Обычный 6 2 2" xfId="3153"/>
    <cellStyle name="Обычный 6 2 2 2" xfId="3154"/>
    <cellStyle name="Обычный 6 3" xfId="3155"/>
    <cellStyle name="Обычный 6 3 2" xfId="3156"/>
    <cellStyle name="Обычный 6 4" xfId="3157"/>
    <cellStyle name="Обычный 7" xfId="3158"/>
    <cellStyle name="Обычный 7 2" xfId="3159"/>
    <cellStyle name="Обычный 7 2 2" xfId="3160"/>
    <cellStyle name="Обычный 7 2 3" xfId="3161"/>
    <cellStyle name="Обычный 7 2 3 2" xfId="3162"/>
    <cellStyle name="Обычный 7 2 3 2 2" xfId="3163"/>
    <cellStyle name="Обычный 7 2 3 2 2 2" xfId="3164"/>
    <cellStyle name="Обычный 7 2 3 2 3" xfId="3165"/>
    <cellStyle name="Обычный 7 2 3 3" xfId="3166"/>
    <cellStyle name="Обычный 7 2 3 3 2" xfId="3167"/>
    <cellStyle name="Обычный 7 2 3 4" xfId="3168"/>
    <cellStyle name="Обычный 7 2 3 5" xfId="3169"/>
    <cellStyle name="Обычный 7 2 3 6" xfId="3170"/>
    <cellStyle name="Обычный 7 2 3 7" xfId="3171"/>
    <cellStyle name="Обычный 7 2 3 7 2" xfId="3172"/>
    <cellStyle name="Обычный 7 2 3 7 3" xfId="3173"/>
    <cellStyle name="Обычный 7 3" xfId="3174"/>
    <cellStyle name="Обычный 7 3 2" xfId="3175"/>
    <cellStyle name="Обычный 7 4" xfId="3176"/>
    <cellStyle name="Обычный 7 5" xfId="3177"/>
    <cellStyle name="Обычный 7 5 2" xfId="3178"/>
    <cellStyle name="Обычный 7 5 2 2" xfId="3179"/>
    <cellStyle name="Обычный 7 5 3" xfId="3180"/>
    <cellStyle name="Обычный 7 5 3 2" xfId="3181"/>
    <cellStyle name="Обычный 7 5 4" xfId="3182"/>
    <cellStyle name="Обычный 7 5 5" xfId="3183"/>
    <cellStyle name="Обычный 7 5 6" xfId="3184"/>
    <cellStyle name="Обычный 7 5 7" xfId="3185"/>
    <cellStyle name="Обычный 7 5 7 2" xfId="3186"/>
    <cellStyle name="Обычный 7 5 7 3" xfId="3187"/>
    <cellStyle name="Обычный 7 6" xfId="3188"/>
    <cellStyle name="Обычный 7 6 2" xfId="3189"/>
    <cellStyle name="Обычный 7 7" xfId="3190"/>
    <cellStyle name="Обычный 7 8" xfId="3191"/>
    <cellStyle name="Обычный 7 8 2" xfId="3192"/>
    <cellStyle name="Обычный 8" xfId="3193"/>
    <cellStyle name="Обычный 8 2" xfId="3194"/>
    <cellStyle name="Обычный 8 2 2" xfId="3195"/>
    <cellStyle name="Обычный 8 3" xfId="3196"/>
    <cellStyle name="Обычный 8 4" xfId="3197"/>
    <cellStyle name="Обычный 8 4 2" xfId="3198"/>
    <cellStyle name="Обычный 9" xfId="3199"/>
    <cellStyle name="Обычный 9 2" xfId="3200"/>
    <cellStyle name="Обычный 9 2 2" xfId="3201"/>
    <cellStyle name="Обычный 9 2 2 2" xfId="3202"/>
    <cellStyle name="Обычный 9 3" xfId="3203"/>
    <cellStyle name="Обычный 9 4" xfId="3204"/>
    <cellStyle name="Обычный 9 4 2" xfId="3205"/>
    <cellStyle name="Обычный 9 5" xfId="3206"/>
    <cellStyle name="Обычный 9 6" xfId="3207"/>
    <cellStyle name="Ошибка" xfId="3208"/>
    <cellStyle name="Плохой" xfId="3209"/>
    <cellStyle name="Плохой 2" xfId="3210"/>
    <cellStyle name="Пояснение" xfId="3211"/>
    <cellStyle name="Пояснение 2" xfId="3212"/>
    <cellStyle name="Примечание" xfId="3213"/>
    <cellStyle name="Примечание 2" xfId="3214"/>
    <cellStyle name="Примечание 2 2" xfId="3215"/>
    <cellStyle name="Примечание 2 2 2" xfId="3216"/>
    <cellStyle name="Примечание 2 2 2 2" xfId="3217"/>
    <cellStyle name="Примечание 2 2 2 2 2" xfId="3218"/>
    <cellStyle name="Примечание 2 2 2 2 2 2" xfId="3219"/>
    <cellStyle name="Примечание 2 2 2 2 3" xfId="3220"/>
    <cellStyle name="Примечание 2 2 2 3" xfId="3221"/>
    <cellStyle name="Примечание 2 2 2 3 2" xfId="3222"/>
    <cellStyle name="Примечание 2 2 2 4" xfId="3223"/>
    <cellStyle name="Примечание 2 2 3" xfId="3224"/>
    <cellStyle name="Примечание 2 2 3 2" xfId="3225"/>
    <cellStyle name="Примечание 2 2 3 2 2" xfId="3226"/>
    <cellStyle name="Примечание 2 2 3 3" xfId="3227"/>
    <cellStyle name="Примечание 2 2 4" xfId="3228"/>
    <cellStyle name="Примечание 2 2 4 2" xfId="3229"/>
    <cellStyle name="Примечание 2 2 5" xfId="3230"/>
    <cellStyle name="Примечание 2 3" xfId="3231"/>
    <cellStyle name="Примечание 2 3 2" xfId="3232"/>
    <cellStyle name="Примечание 2 3 2 2" xfId="3233"/>
    <cellStyle name="Примечание 2 3 2 2 2" xfId="3234"/>
    <cellStyle name="Примечание 2 3 2 3" xfId="3235"/>
    <cellStyle name="Примечание 2 3 3" xfId="3236"/>
    <cellStyle name="Примечание 2 3 3 2" xfId="3237"/>
    <cellStyle name="Примечание 2 3 4" xfId="3238"/>
    <cellStyle name="Примечание 2 4" xfId="3239"/>
    <cellStyle name="Примечание 2 4 2" xfId="3240"/>
    <cellStyle name="Примечание 2 4 2 2" xfId="3241"/>
    <cellStyle name="Примечание 2 4 3" xfId="3242"/>
    <cellStyle name="Примечание 2 5" xfId="3243"/>
    <cellStyle name="Примечание 2 5 2" xfId="3244"/>
    <cellStyle name="Примечание 2 6" xfId="3245"/>
    <cellStyle name="Примечание 2 7" xfId="3246"/>
    <cellStyle name="Примечание 3" xfId="3247"/>
    <cellStyle name="Примечание 3 2" xfId="3248"/>
    <cellStyle name="Примечание 3 2 2" xfId="3249"/>
    <cellStyle name="Примечание 3 3" xfId="3250"/>
    <cellStyle name="Percent" xfId="3251"/>
    <cellStyle name="Процентный 10" xfId="3252"/>
    <cellStyle name="Процентный 10 2" xfId="3253"/>
    <cellStyle name="Процентный 10 2 2" xfId="3254"/>
    <cellStyle name="Процентный 10 2 2 2" xfId="3255"/>
    <cellStyle name="Процентный 10 2 2 2 2" xfId="3256"/>
    <cellStyle name="Процентный 10 2 3" xfId="3257"/>
    <cellStyle name="Процентный 10 3" xfId="3258"/>
    <cellStyle name="Процентный 10 3 2" xfId="3259"/>
    <cellStyle name="Процентный 10 3 2 2" xfId="3260"/>
    <cellStyle name="Процентный 10 4" xfId="3261"/>
    <cellStyle name="Процентный 11" xfId="3262"/>
    <cellStyle name="Процентный 11 2" xfId="3263"/>
    <cellStyle name="Процентный 11 2 2" xfId="3264"/>
    <cellStyle name="Процентный 11 3" xfId="3265"/>
    <cellStyle name="Процентный 11 3 2" xfId="3266"/>
    <cellStyle name="Процентный 11 3 2 2" xfId="3267"/>
    <cellStyle name="Процентный 11 4" xfId="3268"/>
    <cellStyle name="Процентный 12" xfId="3269"/>
    <cellStyle name="Процентный 12 2" xfId="3270"/>
    <cellStyle name="Процентный 12 2 2" xfId="3271"/>
    <cellStyle name="Процентный 12 3" xfId="3272"/>
    <cellStyle name="Процентный 12 3 2" xfId="3273"/>
    <cellStyle name="Процентный 12 3 2 2" xfId="3274"/>
    <cellStyle name="Процентный 12 4" xfId="3275"/>
    <cellStyle name="Процентный 13" xfId="3276"/>
    <cellStyle name="Процентный 13 2" xfId="3277"/>
    <cellStyle name="Процентный 13 2 2" xfId="3278"/>
    <cellStyle name="Процентный 13 3" xfId="3279"/>
    <cellStyle name="Процентный 13 3 2" xfId="3280"/>
    <cellStyle name="Процентный 13 3 2 2" xfId="3281"/>
    <cellStyle name="Процентный 13 4" xfId="3282"/>
    <cellStyle name="Процентный 14" xfId="3283"/>
    <cellStyle name="Процентный 14 2" xfId="3284"/>
    <cellStyle name="Процентный 14 2 2" xfId="3285"/>
    <cellStyle name="Процентный 14 3" xfId="3286"/>
    <cellStyle name="Процентный 14 3 2" xfId="3287"/>
    <cellStyle name="Процентный 14 3 2 2" xfId="3288"/>
    <cellStyle name="Процентный 14 3 3" xfId="3289"/>
    <cellStyle name="Процентный 14 3 3 2" xfId="3290"/>
    <cellStyle name="Процентный 14 3 4" xfId="3291"/>
    <cellStyle name="Процентный 14 4" xfId="3292"/>
    <cellStyle name="Процентный 15" xfId="3293"/>
    <cellStyle name="Процентный 15 2" xfId="3294"/>
    <cellStyle name="Процентный 15 2 2" xfId="3295"/>
    <cellStyle name="Процентный 15 3" xfId="3296"/>
    <cellStyle name="Процентный 16" xfId="3297"/>
    <cellStyle name="Процентный 16 2" xfId="3298"/>
    <cellStyle name="Процентный 16 2 2" xfId="3299"/>
    <cellStyle name="Процентный 16 3" xfId="3300"/>
    <cellStyle name="Процентный 17" xfId="3301"/>
    <cellStyle name="Процентный 17 2" xfId="3302"/>
    <cellStyle name="Процентный 17 2 2" xfId="3303"/>
    <cellStyle name="Процентный 17 3" xfId="3304"/>
    <cellStyle name="Процентный 18" xfId="3305"/>
    <cellStyle name="Процентный 18 2" xfId="3306"/>
    <cellStyle name="Процентный 18 2 2" xfId="3307"/>
    <cellStyle name="Процентный 18 3" xfId="3308"/>
    <cellStyle name="Процентный 19" xfId="3309"/>
    <cellStyle name="Процентный 19 2" xfId="3310"/>
    <cellStyle name="Процентный 19 2 2" xfId="3311"/>
    <cellStyle name="Процентный 19 3" xfId="3312"/>
    <cellStyle name="Процентный 2" xfId="3313"/>
    <cellStyle name="Процентный 2 10" xfId="3314"/>
    <cellStyle name="Процентный 2 10 2" xfId="3315"/>
    <cellStyle name="Процентный 2 11" xfId="3316"/>
    <cellStyle name="Процентный 2 2" xfId="3317"/>
    <cellStyle name="Процентный 2 2 10" xfId="3318"/>
    <cellStyle name="Процентный 2 2 17 2" xfId="3319"/>
    <cellStyle name="Процентный 2 2 17 2 2" xfId="3320"/>
    <cellStyle name="Процентный 2 2 2" xfId="3321"/>
    <cellStyle name="Процентный 2 2 2 2" xfId="3322"/>
    <cellStyle name="Процентный 2 2 2 2 2" xfId="3323"/>
    <cellStyle name="Процентный 2 2 2 2 2 2" xfId="3324"/>
    <cellStyle name="Процентный 2 2 2 2 2 2 2" xfId="3325"/>
    <cellStyle name="Процентный 2 2 2 2 2 3" xfId="3326"/>
    <cellStyle name="Процентный 2 2 2 2 3" xfId="3327"/>
    <cellStyle name="Процентный 2 2 2 2 3 2" xfId="3328"/>
    <cellStyle name="Процентный 2 2 2 2 4" xfId="3329"/>
    <cellStyle name="Процентный 2 2 2 3" xfId="3330"/>
    <cellStyle name="Процентный 2 2 2 3 2" xfId="3331"/>
    <cellStyle name="Процентный 2 2 2 3 2 2" xfId="3332"/>
    <cellStyle name="Процентный 2 2 2 3 3" xfId="3333"/>
    <cellStyle name="Процентный 2 2 2 4" xfId="3334"/>
    <cellStyle name="Процентный 2 2 2 4 2" xfId="3335"/>
    <cellStyle name="Процентный 2 2 2 4 3" xfId="3336"/>
    <cellStyle name="Процентный 2 2 2 4 3 2" xfId="3337"/>
    <cellStyle name="Процентный 2 2 2 4 4" xfId="3338"/>
    <cellStyle name="Процентный 2 2 2 5" xfId="3339"/>
    <cellStyle name="Процентный 2 2 2 6" xfId="3340"/>
    <cellStyle name="Процентный 2 2 2 7" xfId="3341"/>
    <cellStyle name="Процентный 2 2 3" xfId="3342"/>
    <cellStyle name="Процентный 2 2 3 2" xfId="3343"/>
    <cellStyle name="Процентный 2 2 3 2 2" xfId="3344"/>
    <cellStyle name="Процентный 2 2 3 2 2 2" xfId="3345"/>
    <cellStyle name="Процентный 2 2 3 2 2 2 2" xfId="3346"/>
    <cellStyle name="Процентный 2 2 3 2 2 3" xfId="3347"/>
    <cellStyle name="Процентный 2 2 3 2 3" xfId="3348"/>
    <cellStyle name="Процентный 2 2 3 2 3 2" xfId="3349"/>
    <cellStyle name="Процентный 2 2 3 2 4" xfId="3350"/>
    <cellStyle name="Процентный 2 2 3 3" xfId="3351"/>
    <cellStyle name="Процентный 2 2 3 3 2" xfId="3352"/>
    <cellStyle name="Процентный 2 2 3 3 2 2" xfId="3353"/>
    <cellStyle name="Процентный 2 2 3 3 3" xfId="3354"/>
    <cellStyle name="Процентный 2 2 3 4" xfId="3355"/>
    <cellStyle name="Процентный 2 2 3 4 2" xfId="3356"/>
    <cellStyle name="Процентный 2 2 3 4 2 2" xfId="3357"/>
    <cellStyle name="Процентный 2 2 3 4 3" xfId="3358"/>
    <cellStyle name="Процентный 2 2 3 5" xfId="3359"/>
    <cellStyle name="Процентный 2 2 4" xfId="3360"/>
    <cellStyle name="Процентный 2 2 4 2" xfId="3361"/>
    <cellStyle name="Процентный 2 2 4 2 2" xfId="3362"/>
    <cellStyle name="Процентный 2 2 4 2 2 2" xfId="3363"/>
    <cellStyle name="Процентный 2 2 4 2 3" xfId="3364"/>
    <cellStyle name="Процентный 2 2 4 3" xfId="3365"/>
    <cellStyle name="Процентный 2 2 4 3 2" xfId="3366"/>
    <cellStyle name="Процентный 2 2 4 4" xfId="3367"/>
    <cellStyle name="Процентный 2 2 5" xfId="3368"/>
    <cellStyle name="Процентный 2 2 5 2" xfId="3369"/>
    <cellStyle name="Процентный 2 2 5 2 2" xfId="3370"/>
    <cellStyle name="Процентный 2 2 5 3" xfId="3371"/>
    <cellStyle name="Процентный 2 2 6" xfId="3372"/>
    <cellStyle name="Процентный 2 2 6 2" xfId="3373"/>
    <cellStyle name="Процентный 2 2 6 2 2" xfId="3374"/>
    <cellStyle name="Процентный 2 2 6 3" xfId="3375"/>
    <cellStyle name="Процентный 2 2 7" xfId="3376"/>
    <cellStyle name="Процентный 2 2 7 2" xfId="3377"/>
    <cellStyle name="Процентный 2 2 8" xfId="3378"/>
    <cellStyle name="Процентный 2 2 9" xfId="3379"/>
    <cellStyle name="Процентный 2 3" xfId="3380"/>
    <cellStyle name="Процентный 2 3 2" xfId="3381"/>
    <cellStyle name="Процентный 2 3 2 2" xfId="3382"/>
    <cellStyle name="Процентный 2 3 3" xfId="3383"/>
    <cellStyle name="Процентный 2 3 3 2" xfId="3384"/>
    <cellStyle name="Процентный 2 4" xfId="3385"/>
    <cellStyle name="Процентный 2 4 2" xfId="3386"/>
    <cellStyle name="Процентный 2 4 2 2" xfId="3387"/>
    <cellStyle name="Процентный 2 4 2 2 2" xfId="3388"/>
    <cellStyle name="Процентный 2 4 2 2 2 2" xfId="3389"/>
    <cellStyle name="Процентный 2 4 2 3" xfId="3390"/>
    <cellStyle name="Процентный 2 4 3" xfId="3391"/>
    <cellStyle name="Процентный 2 4 3 2" xfId="3392"/>
    <cellStyle name="Процентный 2 4 3 2 2" xfId="3393"/>
    <cellStyle name="Процентный 2 4 4" xfId="3394"/>
    <cellStyle name="Процентный 2 5" xfId="3395"/>
    <cellStyle name="Процентный 2 5 2" xfId="3396"/>
    <cellStyle name="Процентный 2 5 3" xfId="3397"/>
    <cellStyle name="Процентный 2 5 3 2" xfId="3398"/>
    <cellStyle name="Процентный 2 5 3 2 2" xfId="3399"/>
    <cellStyle name="Процентный 2 5 4" xfId="3400"/>
    <cellStyle name="Процентный 2 6" xfId="3401"/>
    <cellStyle name="Процентный 2 7" xfId="3402"/>
    <cellStyle name="Процентный 2 7 2" xfId="3403"/>
    <cellStyle name="Процентный 2 8" xfId="3404"/>
    <cellStyle name="Процентный 2 9" xfId="3405"/>
    <cellStyle name="Процентный 20" xfId="3406"/>
    <cellStyle name="Процентный 20 2" xfId="3407"/>
    <cellStyle name="Процентный 20 2 2" xfId="3408"/>
    <cellStyle name="Процентный 20 3" xfId="3409"/>
    <cellStyle name="Процентный 21" xfId="3410"/>
    <cellStyle name="Процентный 21 2" xfId="3411"/>
    <cellStyle name="Процентный 21 2 2" xfId="3412"/>
    <cellStyle name="Процентный 21 3" xfId="3413"/>
    <cellStyle name="Процентный 22" xfId="3414"/>
    <cellStyle name="Процентный 22 2" xfId="3415"/>
    <cellStyle name="Процентный 22 2 2" xfId="3416"/>
    <cellStyle name="Процентный 22 3" xfId="3417"/>
    <cellStyle name="Процентный 23" xfId="3418"/>
    <cellStyle name="Процентный 23 2" xfId="3419"/>
    <cellStyle name="Процентный 23 2 2" xfId="3420"/>
    <cellStyle name="Процентный 23 3" xfId="3421"/>
    <cellStyle name="Процентный 24" xfId="3422"/>
    <cellStyle name="Процентный 24 2" xfId="3423"/>
    <cellStyle name="Процентный 24 2 2" xfId="3424"/>
    <cellStyle name="Процентный 24 3" xfId="3425"/>
    <cellStyle name="Процентный 25" xfId="3426"/>
    <cellStyle name="Процентный 25 2" xfId="3427"/>
    <cellStyle name="Процентный 25 2 2" xfId="3428"/>
    <cellStyle name="Процентный 25 2 2 2" xfId="3429"/>
    <cellStyle name="Процентный 25 2 3" xfId="3430"/>
    <cellStyle name="Процентный 25 3" xfId="3431"/>
    <cellStyle name="Процентный 25 3 2" xfId="3432"/>
    <cellStyle name="Процентный 25 4" xfId="3433"/>
    <cellStyle name="Процентный 25 4 2" xfId="3434"/>
    <cellStyle name="Процентный 25 5" xfId="3435"/>
    <cellStyle name="Процентный 25 5 2" xfId="3436"/>
    <cellStyle name="Процентный 25 6" xfId="3437"/>
    <cellStyle name="Процентный 25 6 2" xfId="3438"/>
    <cellStyle name="Процентный 25 7" xfId="3439"/>
    <cellStyle name="Процентный 26" xfId="3440"/>
    <cellStyle name="Процентный 26 2" xfId="3441"/>
    <cellStyle name="Процентный 27" xfId="3442"/>
    <cellStyle name="Процентный 27 2" xfId="3443"/>
    <cellStyle name="Процентный 28" xfId="3444"/>
    <cellStyle name="Процентный 28 2" xfId="3445"/>
    <cellStyle name="Процентный 3" xfId="3446"/>
    <cellStyle name="Процентный 3 2" xfId="3447"/>
    <cellStyle name="Процентный 3 2 2" xfId="3448"/>
    <cellStyle name="Процентный 3 2 2 2" xfId="3449"/>
    <cellStyle name="Процентный 3 2 2 2 2" xfId="3450"/>
    <cellStyle name="Процентный 3 2 2 2 2 2" xfId="3451"/>
    <cellStyle name="Процентный 3 2 2 2 3" xfId="3452"/>
    <cellStyle name="Процентный 3 2 2 2 3 2" xfId="3453"/>
    <cellStyle name="Процентный 3 2 2 2 4" xfId="3454"/>
    <cellStyle name="Процентный 3 2 2 3" xfId="3455"/>
    <cellStyle name="Процентный 3 2 3" xfId="3456"/>
    <cellStyle name="Процентный 3 2 3 2" xfId="3457"/>
    <cellStyle name="Процентный 3 2 3 2 2" xfId="3458"/>
    <cellStyle name="Процентный 3 2 3 3" xfId="3459"/>
    <cellStyle name="Процентный 3 2 3 3 2" xfId="3460"/>
    <cellStyle name="Процентный 3 2 3 4" xfId="3461"/>
    <cellStyle name="Процентный 3 2 4" xfId="3462"/>
    <cellStyle name="Процентный 3 3" xfId="3463"/>
    <cellStyle name="Процентный 3 4" xfId="3464"/>
    <cellStyle name="Процентный 3 4 2" xfId="3465"/>
    <cellStyle name="Процентный 3 4 2 2" xfId="3466"/>
    <cellStyle name="Процентный 3 4 3" xfId="3467"/>
    <cellStyle name="Процентный 3 5" xfId="3468"/>
    <cellStyle name="Процентный 3 5 2" xfId="3469"/>
    <cellStyle name="Процентный 3 5 2 2" xfId="3470"/>
    <cellStyle name="Процентный 3 5 3" xfId="3471"/>
    <cellStyle name="Процентный 3 6" xfId="3472"/>
    <cellStyle name="Процентный 3 6 2" xfId="3473"/>
    <cellStyle name="Процентный 3 7" xfId="3474"/>
    <cellStyle name="Процентный 3 7 2" xfId="3475"/>
    <cellStyle name="Процентный 3 8" xfId="3476"/>
    <cellStyle name="Процентный 4" xfId="3477"/>
    <cellStyle name="Процентный 4 2" xfId="3478"/>
    <cellStyle name="Процентный 4 2 2" xfId="3479"/>
    <cellStyle name="Процентный 4 2 2 2" xfId="3480"/>
    <cellStyle name="Процентный 4 2 2 2 2" xfId="3481"/>
    <cellStyle name="Процентный 4 2 3" xfId="3482"/>
    <cellStyle name="Процентный 4 3" xfId="3483"/>
    <cellStyle name="Процентный 4 4" xfId="3484"/>
    <cellStyle name="Процентный 4 4 2" xfId="3485"/>
    <cellStyle name="Процентный 4 4 2 2" xfId="3486"/>
    <cellStyle name="Процентный 4 5" xfId="3487"/>
    <cellStyle name="Процентный 5" xfId="3488"/>
    <cellStyle name="Процентный 5 2" xfId="3489"/>
    <cellStyle name="Процентный 5 2 2" xfId="3490"/>
    <cellStyle name="Процентный 5 2 2 2" xfId="3491"/>
    <cellStyle name="Процентный 5 2 2 2 2" xfId="3492"/>
    <cellStyle name="Процентный 5 2 3" xfId="3493"/>
    <cellStyle name="Процентный 5 3" xfId="3494"/>
    <cellStyle name="Процентный 5 3 2" xfId="3495"/>
    <cellStyle name="Процентный 5 3 2 2" xfId="3496"/>
    <cellStyle name="Процентный 5 4" xfId="3497"/>
    <cellStyle name="Процентный 6" xfId="3498"/>
    <cellStyle name="Процентный 6 2" xfId="3499"/>
    <cellStyle name="Процентный 6 2 2" xfId="3500"/>
    <cellStyle name="Процентный 6 2 2 2" xfId="3501"/>
    <cellStyle name="Процентный 6 2 2 2 2" xfId="3502"/>
    <cellStyle name="Процентный 6 2 3" xfId="3503"/>
    <cellStyle name="Процентный 6 3" xfId="3504"/>
    <cellStyle name="Процентный 6 3 2" xfId="3505"/>
    <cellStyle name="Процентный 6 3 2 2" xfId="3506"/>
    <cellStyle name="Процентный 6 4" xfId="3507"/>
    <cellStyle name="Процентный 7" xfId="3508"/>
    <cellStyle name="Процентный 7 2" xfId="3509"/>
    <cellStyle name="Процентный 7 2 2" xfId="3510"/>
    <cellStyle name="Процентный 7 2 2 2" xfId="3511"/>
    <cellStyle name="Процентный 7 2 2 2 2" xfId="3512"/>
    <cellStyle name="Процентный 7 2 3" xfId="3513"/>
    <cellStyle name="Процентный 7 3" xfId="3514"/>
    <cellStyle name="Процентный 7 4" xfId="3515"/>
    <cellStyle name="Процентный 7 4 2" xfId="3516"/>
    <cellStyle name="Процентный 7 4 2 2" xfId="3517"/>
    <cellStyle name="Процентный 7 5" xfId="3518"/>
    <cellStyle name="Процентный 8" xfId="3519"/>
    <cellStyle name="Процентный 8 2" xfId="3520"/>
    <cellStyle name="Процентный 8 2 2" xfId="3521"/>
    <cellStyle name="Процентный 8 3" xfId="3522"/>
    <cellStyle name="Процентный 8 3 2" xfId="3523"/>
    <cellStyle name="Процентный 8 3 2 2" xfId="3524"/>
    <cellStyle name="Процентный 8 4" xfId="3525"/>
    <cellStyle name="Процентный 9" xfId="3526"/>
    <cellStyle name="Процентный 9 2" xfId="3527"/>
    <cellStyle name="Процентный 9 2 2" xfId="3528"/>
    <cellStyle name="Процентный 9 3" xfId="3529"/>
    <cellStyle name="Процентный 9 3 2" xfId="3530"/>
    <cellStyle name="Процентный 9 3 2 2" xfId="3531"/>
    <cellStyle name="Процентный 9 4" xfId="3532"/>
    <cellStyle name="Связанная ячейка" xfId="3533"/>
    <cellStyle name="Связанная ячейка 2" xfId="3534"/>
    <cellStyle name="Стиль 1" xfId="3535"/>
    <cellStyle name="Стиль 1 10" xfId="3536"/>
    <cellStyle name="Стиль 1 2" xfId="3537"/>
    <cellStyle name="Стиль 1 3" xfId="3538"/>
    <cellStyle name="Стиль 1 4" xfId="3539"/>
    <cellStyle name="Стиль 1 5" xfId="3540"/>
    <cellStyle name="Стиль 1 6" xfId="3541"/>
    <cellStyle name="Стиль 1 7" xfId="3542"/>
    <cellStyle name="Стиль 1 8" xfId="3543"/>
    <cellStyle name="Стиль 1 9" xfId="3544"/>
    <cellStyle name="Текст предупреждения" xfId="3545"/>
    <cellStyle name="Текст предупреждения 2" xfId="3546"/>
    <cellStyle name="Comma" xfId="3547"/>
    <cellStyle name="Comma [0]" xfId="3548"/>
    <cellStyle name="Финансовый 10" xfId="3549"/>
    <cellStyle name="Финансовый 10 2" xfId="3550"/>
    <cellStyle name="Финансовый 10 2 2" xfId="3551"/>
    <cellStyle name="Финансовый 10 2 2 2" xfId="3552"/>
    <cellStyle name="Финансовый 10 2 3" xfId="3553"/>
    <cellStyle name="Финансовый 10 2 3 2" xfId="3554"/>
    <cellStyle name="Финансовый 10 2 3 2 2" xfId="3555"/>
    <cellStyle name="Финансовый 10 2 3 3" xfId="3556"/>
    <cellStyle name="Финансовый 10 2 4" xfId="3557"/>
    <cellStyle name="Финансовый 10 3" xfId="3558"/>
    <cellStyle name="Финансовый 10 3 2" xfId="3559"/>
    <cellStyle name="Финансовый 10 3 2 2" xfId="3560"/>
    <cellStyle name="Финансовый 10 3 2 2 2" xfId="3561"/>
    <cellStyle name="Финансовый 10 3 2 3" xfId="3562"/>
    <cellStyle name="Финансовый 10 3 3" xfId="3563"/>
    <cellStyle name="Финансовый 10 3 3 2" xfId="3564"/>
    <cellStyle name="Финансовый 10 3 3 2 2" xfId="3565"/>
    <cellStyle name="Финансовый 10 3 3 3" xfId="3566"/>
    <cellStyle name="Финансовый 10 3 4" xfId="3567"/>
    <cellStyle name="Финансовый 10 4" xfId="3568"/>
    <cellStyle name="Финансовый 10 4 2" xfId="3569"/>
    <cellStyle name="Финансовый 10 4 2 2" xfId="3570"/>
    <cellStyle name="Финансовый 10 4 3" xfId="3571"/>
    <cellStyle name="Финансовый 10 5" xfId="3572"/>
    <cellStyle name="Финансовый 11" xfId="3573"/>
    <cellStyle name="Финансовый 11 2" xfId="3574"/>
    <cellStyle name="Финансовый 11 2 2" xfId="3575"/>
    <cellStyle name="Финансовый 11 3" xfId="3576"/>
    <cellStyle name="Финансовый 11 4" xfId="3577"/>
    <cellStyle name="Финансовый 11 4 2" xfId="3578"/>
    <cellStyle name="Финансовый 11 4 2 2" xfId="3579"/>
    <cellStyle name="Финансовый 11 4 2 2 2" xfId="3580"/>
    <cellStyle name="Финансовый 11 4 2 3" xfId="3581"/>
    <cellStyle name="Финансовый 11 5" xfId="3582"/>
    <cellStyle name="Финансовый 11 5 2" xfId="3583"/>
    <cellStyle name="Финансовый 11 6" xfId="3584"/>
    <cellStyle name="Финансовый 11 6 2" xfId="3585"/>
    <cellStyle name="Финансовый 11 7" xfId="3586"/>
    <cellStyle name="Финансовый 11 7 2" xfId="3587"/>
    <cellStyle name="Финансовый 11 8" xfId="3588"/>
    <cellStyle name="Финансовый 12" xfId="3589"/>
    <cellStyle name="Финансовый 12 2" xfId="3590"/>
    <cellStyle name="Финансовый 12 3" xfId="3591"/>
    <cellStyle name="Финансовый 13" xfId="3592"/>
    <cellStyle name="Финансовый 13 2" xfId="3593"/>
    <cellStyle name="Финансовый 13 2 2" xfId="3594"/>
    <cellStyle name="Финансовый 13 2 2 2" xfId="3595"/>
    <cellStyle name="Финансовый 13 2 3" xfId="3596"/>
    <cellStyle name="Финансовый 13 3" xfId="3597"/>
    <cellStyle name="Финансовый 13 3 2" xfId="3598"/>
    <cellStyle name="Финансовый 13 4" xfId="3599"/>
    <cellStyle name="Финансовый 14" xfId="3600"/>
    <cellStyle name="Финансовый 14 2" xfId="3601"/>
    <cellStyle name="Финансовый 14 2 2" xfId="3602"/>
    <cellStyle name="Финансовый 14 2 2 2" xfId="3603"/>
    <cellStyle name="Финансовый 14 2 3" xfId="3604"/>
    <cellStyle name="Финансовый 14 3" xfId="3605"/>
    <cellStyle name="Финансовый 14 3 2" xfId="3606"/>
    <cellStyle name="Финансовый 14 4" xfId="3607"/>
    <cellStyle name="Финансовый 15" xfId="3608"/>
    <cellStyle name="Финансовый 15 2" xfId="3609"/>
    <cellStyle name="Финансовый 15 2 2" xfId="3610"/>
    <cellStyle name="Финансовый 15 2 2 2" xfId="3611"/>
    <cellStyle name="Финансовый 15 2 3" xfId="3612"/>
    <cellStyle name="Финансовый 15 3" xfId="3613"/>
    <cellStyle name="Финансовый 15 3 2" xfId="3614"/>
    <cellStyle name="Финансовый 15 4" xfId="3615"/>
    <cellStyle name="Финансовый 16" xfId="3616"/>
    <cellStyle name="Финансовый 16 2" xfId="3617"/>
    <cellStyle name="Финансовый 16 2 2" xfId="3618"/>
    <cellStyle name="Финансовый 16 2 2 2" xfId="3619"/>
    <cellStyle name="Финансовый 16 2 3" xfId="3620"/>
    <cellStyle name="Финансовый 16 3" xfId="3621"/>
    <cellStyle name="Финансовый 16 3 2" xfId="3622"/>
    <cellStyle name="Финансовый 16 4" xfId="3623"/>
    <cellStyle name="Финансовый 17" xfId="3624"/>
    <cellStyle name="Финансовый 17 2" xfId="3625"/>
    <cellStyle name="Финансовый 17 3" xfId="3626"/>
    <cellStyle name="Финансовый 18" xfId="3627"/>
    <cellStyle name="Финансовый 18 2" xfId="3628"/>
    <cellStyle name="Финансовый 18 3" xfId="3629"/>
    <cellStyle name="Финансовый 19" xfId="3630"/>
    <cellStyle name="Финансовый 19 2" xfId="3631"/>
    <cellStyle name="Финансовый 2" xfId="3632"/>
    <cellStyle name="Финансовый 2 10" xfId="3633"/>
    <cellStyle name="Финансовый 2 11" xfId="3634"/>
    <cellStyle name="Финансовый 2 11 2" xfId="3635"/>
    <cellStyle name="Финансовый 2 11 2 2" xfId="3636"/>
    <cellStyle name="Финансовый 2 12" xfId="3637"/>
    <cellStyle name="Финансовый 2 12 2" xfId="3638"/>
    <cellStyle name="Финансовый 2 13" xfId="3639"/>
    <cellStyle name="Финансовый 2 14" xfId="3640"/>
    <cellStyle name="Финансовый 2 15" xfId="3641"/>
    <cellStyle name="Финансовый 2 15 2" xfId="3642"/>
    <cellStyle name="Финансовый 2 16" xfId="3643"/>
    <cellStyle name="Финансовый 2 2" xfId="3644"/>
    <cellStyle name="Финансовый 2 2 2" xfId="3645"/>
    <cellStyle name="Финансовый 2 2 2 2" xfId="3646"/>
    <cellStyle name="Финансовый 2 2 2 2 2" xfId="3647"/>
    <cellStyle name="Финансовый 2 2 2 2 2 2" xfId="3648"/>
    <cellStyle name="Финансовый 2 2 2 2 2 2 2" xfId="3649"/>
    <cellStyle name="Финансовый 2 2 2 2 2 3" xfId="3650"/>
    <cellStyle name="Финансовый 2 2 2 2 3" xfId="3651"/>
    <cellStyle name="Финансовый 2 2 2 2 3 2" xfId="3652"/>
    <cellStyle name="Финансовый 2 2 2 2 4" xfId="3653"/>
    <cellStyle name="Финансовый 2 2 2 3" xfId="3654"/>
    <cellStyle name="Финансовый 2 2 2 3 2" xfId="3655"/>
    <cellStyle name="Финансовый 2 2 2 3 2 2" xfId="3656"/>
    <cellStyle name="Финансовый 2 2 2 3 3" xfId="3657"/>
    <cellStyle name="Финансовый 2 2 2 4" xfId="3658"/>
    <cellStyle name="Финансовый 2 2 2 4 2" xfId="3659"/>
    <cellStyle name="Финансовый 2 2 2 4 2 2" xfId="3660"/>
    <cellStyle name="Финансовый 2 2 2 4 3" xfId="3661"/>
    <cellStyle name="Финансовый 2 2 2 4 3 2" xfId="3662"/>
    <cellStyle name="Финансовый 2 2 2 4 4" xfId="3663"/>
    <cellStyle name="Финансовый 2 2 2 5" xfId="3664"/>
    <cellStyle name="Финансовый 2 2 3" xfId="3665"/>
    <cellStyle name="Финансовый 2 2 3 2" xfId="3666"/>
    <cellStyle name="Финансовый 2 2 3 2 2" xfId="3667"/>
    <cellStyle name="Финансовый 2 2 3 2 2 2" xfId="3668"/>
    <cellStyle name="Финансовый 2 2 3 2 2 2 2" xfId="3669"/>
    <cellStyle name="Финансовый 2 2 3 2 2 3" xfId="3670"/>
    <cellStyle name="Финансовый 2 2 3 2 3" xfId="3671"/>
    <cellStyle name="Финансовый 2 2 3 2 3 2" xfId="3672"/>
    <cellStyle name="Финансовый 2 2 3 2 4" xfId="3673"/>
    <cellStyle name="Финансовый 2 2 3 3" xfId="3674"/>
    <cellStyle name="Финансовый 2 2 3 3 2" xfId="3675"/>
    <cellStyle name="Финансовый 2 2 3 3 2 2" xfId="3676"/>
    <cellStyle name="Финансовый 2 2 3 3 3" xfId="3677"/>
    <cellStyle name="Финансовый 2 2 3 4" xfId="3678"/>
    <cellStyle name="Финансовый 2 2 3 4 2" xfId="3679"/>
    <cellStyle name="Финансовый 2 2 3 5" xfId="3680"/>
    <cellStyle name="Финансовый 2 2 4" xfId="3681"/>
    <cellStyle name="Финансовый 2 2 4 2" xfId="3682"/>
    <cellStyle name="Финансовый 2 2 4 2 2" xfId="3683"/>
    <cellStyle name="Финансовый 2 2 4 3" xfId="3684"/>
    <cellStyle name="Финансовый 2 2 4 3 2" xfId="3685"/>
    <cellStyle name="Финансовый 2 2 4 4" xfId="3686"/>
    <cellStyle name="Финансовый 2 2 4 5" xfId="3687"/>
    <cellStyle name="Финансовый 2 2 5" xfId="3688"/>
    <cellStyle name="Финансовый 2 2 5 2" xfId="3689"/>
    <cellStyle name="Финансовый 2 2 6" xfId="3690"/>
    <cellStyle name="Финансовый 2 2 6 2" xfId="3691"/>
    <cellStyle name="Финансовый 2 2 6 2 2" xfId="3692"/>
    <cellStyle name="Финансовый 2 2 6 3" xfId="3693"/>
    <cellStyle name="Финансовый 2 2 7" xfId="3694"/>
    <cellStyle name="Финансовый 2 2 7 2" xfId="3695"/>
    <cellStyle name="Финансовый 2 2 7 2 2" xfId="3696"/>
    <cellStyle name="Финансовый 2 2 7 2 2 2" xfId="3697"/>
    <cellStyle name="Финансовый 2 2 7 2 3" xfId="3698"/>
    <cellStyle name="Финансовый 2 2 7 3" xfId="3699"/>
    <cellStyle name="Финансовый 2 2 7 3 2" xfId="3700"/>
    <cellStyle name="Финансовый 2 2 7 4" xfId="3701"/>
    <cellStyle name="Финансовый 2 2 8" xfId="3702"/>
    <cellStyle name="Финансовый 2 2 8 2" xfId="3703"/>
    <cellStyle name="Финансовый 2 2 8 2 2" xfId="3704"/>
    <cellStyle name="Финансовый 2 2 9" xfId="3705"/>
    <cellStyle name="Финансовый 2 3" xfId="3706"/>
    <cellStyle name="Финансовый 2 3 2" xfId="3707"/>
    <cellStyle name="Финансовый 2 3 2 2" xfId="3708"/>
    <cellStyle name="Финансовый 2 3 3" xfId="3709"/>
    <cellStyle name="Финансовый 2 3 4" xfId="3710"/>
    <cellStyle name="Финансовый 2 3 5" xfId="3711"/>
    <cellStyle name="Финансовый 2 3 5 2" xfId="3712"/>
    <cellStyle name="Финансовый 2 3 6" xfId="3713"/>
    <cellStyle name="Финансовый 2 3 7" xfId="3714"/>
    <cellStyle name="Финансовый 2 4" xfId="3715"/>
    <cellStyle name="Финансовый 2 4 2" xfId="3716"/>
    <cellStyle name="Финансовый 2 4 2 2" xfId="3717"/>
    <cellStyle name="Финансовый 2 4 3" xfId="3718"/>
    <cellStyle name="Финансовый 2 4 4" xfId="3719"/>
    <cellStyle name="Финансовый 2 4 4 2" xfId="3720"/>
    <cellStyle name="Финансовый 2 4 4 2 2" xfId="3721"/>
    <cellStyle name="Финансовый 2 4 5" xfId="3722"/>
    <cellStyle name="Финансовый 2 5" xfId="3723"/>
    <cellStyle name="Финансовый 2 5 2" xfId="3724"/>
    <cellStyle name="Финансовый 2 5 2 2" xfId="3725"/>
    <cellStyle name="Финансовый 2 5 3" xfId="3726"/>
    <cellStyle name="Финансовый 2 5 4" xfId="3727"/>
    <cellStyle name="Финансовый 2 5 4 2" xfId="3728"/>
    <cellStyle name="Финансовый 2 6" xfId="3729"/>
    <cellStyle name="Финансовый 2 6 2" xfId="3730"/>
    <cellStyle name="Финансовый 2 6 2 2" xfId="3731"/>
    <cellStyle name="Финансовый 2 6 2 2 2" xfId="3732"/>
    <cellStyle name="Финансовый 2 6 2 3" xfId="3733"/>
    <cellStyle name="Финансовый 2 6 3" xfId="3734"/>
    <cellStyle name="Финансовый 2 6 3 2" xfId="3735"/>
    <cellStyle name="Финансовый 2 6 4" xfId="3736"/>
    <cellStyle name="Финансовый 2 7" xfId="3737"/>
    <cellStyle name="Финансовый 2 7 2" xfId="3738"/>
    <cellStyle name="Финансовый 2 8" xfId="3739"/>
    <cellStyle name="Финансовый 2 8 2" xfId="3740"/>
    <cellStyle name="Финансовый 2 8 2 2" xfId="3741"/>
    <cellStyle name="Финансовый 2 8 2 2 2" xfId="3742"/>
    <cellStyle name="Финансовый 2 8 2 3" xfId="3743"/>
    <cellStyle name="Финансовый 2 8 3" xfId="3744"/>
    <cellStyle name="Финансовый 2 8 3 2" xfId="3745"/>
    <cellStyle name="Финансовый 2 8 4" xfId="3746"/>
    <cellStyle name="Финансовый 2 9" xfId="3747"/>
    <cellStyle name="Финансовый 20" xfId="3748"/>
    <cellStyle name="Финансовый 20 2" xfId="3749"/>
    <cellStyle name="Финансовый 20 2 2" xfId="3750"/>
    <cellStyle name="Финансовый 20 3" xfId="3751"/>
    <cellStyle name="Финансовый 21" xfId="3752"/>
    <cellStyle name="Финансовый 21 2" xfId="3753"/>
    <cellStyle name="Финансовый 21 2 2" xfId="3754"/>
    <cellStyle name="Финансовый 21 3" xfId="3755"/>
    <cellStyle name="Финансовый 22" xfId="3756"/>
    <cellStyle name="Финансовый 23" xfId="3757"/>
    <cellStyle name="Финансовый 24" xfId="3758"/>
    <cellStyle name="Финансовый 25" xfId="3759"/>
    <cellStyle name="Финансовый 25 2" xfId="3760"/>
    <cellStyle name="Финансовый 3" xfId="3761"/>
    <cellStyle name="Финансовый 3 10" xfId="3762"/>
    <cellStyle name="Финансовый 3 2" xfId="3763"/>
    <cellStyle name="Финансовый 3 2 2" xfId="3764"/>
    <cellStyle name="Финансовый 3 2 2 2" xfId="3765"/>
    <cellStyle name="Финансовый 3 2 2 3" xfId="3766"/>
    <cellStyle name="Финансовый 3 2 2 3 2" xfId="3767"/>
    <cellStyle name="Финансовый 3 2 2 3 2 2" xfId="3768"/>
    <cellStyle name="Финансовый 3 2 2 4" xfId="3769"/>
    <cellStyle name="Финансовый 3 2 3" xfId="3770"/>
    <cellStyle name="Финансовый 3 2 4" xfId="3771"/>
    <cellStyle name="Финансовый 3 2 4 2" xfId="3772"/>
    <cellStyle name="Финансовый 3 2 4 2 2" xfId="3773"/>
    <cellStyle name="Финансовый 3 2 4 3" xfId="3774"/>
    <cellStyle name="Финансовый 3 2 4 3 2" xfId="3775"/>
    <cellStyle name="Финансовый 3 2 4 4" xfId="3776"/>
    <cellStyle name="Финансовый 3 2 5" xfId="3777"/>
    <cellStyle name="Финансовый 3 3" xfId="3778"/>
    <cellStyle name="Финансовый 3 3 2" xfId="3779"/>
    <cellStyle name="Финансовый 3 3 2 2" xfId="3780"/>
    <cellStyle name="Финансовый 3 3 2 2 2" xfId="3781"/>
    <cellStyle name="Финансовый 3 3 2 3" xfId="3782"/>
    <cellStyle name="Финансовый 3 3 3" xfId="3783"/>
    <cellStyle name="Финансовый 3 3 3 2" xfId="3784"/>
    <cellStyle name="Финансовый 3 3 3 3" xfId="3785"/>
    <cellStyle name="Финансовый 3 3 3 3 2" xfId="3786"/>
    <cellStyle name="Финансовый 3 3 3 4" xfId="3787"/>
    <cellStyle name="Финансовый 3 3 4" xfId="3788"/>
    <cellStyle name="Финансовый 3 3 5" xfId="3789"/>
    <cellStyle name="Финансовый 3 4" xfId="3790"/>
    <cellStyle name="Финансовый 3 4 2" xfId="3791"/>
    <cellStyle name="Финансовый 3 4 2 2" xfId="3792"/>
    <cellStyle name="Финансовый 3 4 2 2 2" xfId="3793"/>
    <cellStyle name="Финансовый 3 4 2 3" xfId="3794"/>
    <cellStyle name="Финансовый 3 4 2 3 2" xfId="3795"/>
    <cellStyle name="Финансовый 3 4 2 4" xfId="3796"/>
    <cellStyle name="Финансовый 3 4 3" xfId="3797"/>
    <cellStyle name="Финансовый 3 5" xfId="3798"/>
    <cellStyle name="Финансовый 3 5 2" xfId="3799"/>
    <cellStyle name="Финансовый 3 5 2 2" xfId="3800"/>
    <cellStyle name="Финансовый 3 5 3" xfId="3801"/>
    <cellStyle name="Финансовый 3 5 3 2" xfId="3802"/>
    <cellStyle name="Финансовый 3 5 4" xfId="3803"/>
    <cellStyle name="Финансовый 3 6" xfId="3804"/>
    <cellStyle name="Финансовый 3 6 2" xfId="3805"/>
    <cellStyle name="Финансовый 3 7" xfId="3806"/>
    <cellStyle name="Финансовый 3 8" xfId="3807"/>
    <cellStyle name="Финансовый 3 9" xfId="3808"/>
    <cellStyle name="Финансовый 3 9 2" xfId="3809"/>
    <cellStyle name="Финансовый 4" xfId="3810"/>
    <cellStyle name="Финансовый 4 2" xfId="3811"/>
    <cellStyle name="Финансовый 4 2 2" xfId="3812"/>
    <cellStyle name="Финансовый 4 2 2 2" xfId="3813"/>
    <cellStyle name="Финансовый 4 2 2 3" xfId="3814"/>
    <cellStyle name="Финансовый 4 2 2 3 2" xfId="3815"/>
    <cellStyle name="Финансовый 4 2 2 3 2 2" xfId="3816"/>
    <cellStyle name="Финансовый 4 2 2 4" xfId="3817"/>
    <cellStyle name="Финансовый 4 2 3" xfId="3818"/>
    <cellStyle name="Финансовый 4 2 4" xfId="3819"/>
    <cellStyle name="Финансовый 4 2 4 2" xfId="3820"/>
    <cellStyle name="Финансовый 4 2 4 2 2" xfId="3821"/>
    <cellStyle name="Финансовый 4 2 5" xfId="3822"/>
    <cellStyle name="Финансовый 4 3" xfId="3823"/>
    <cellStyle name="Финансовый 4 3 2" xfId="3824"/>
    <cellStyle name="Финансовый 4 3 3" xfId="3825"/>
    <cellStyle name="Финансовый 4 3 3 2" xfId="3826"/>
    <cellStyle name="Финансовый 4 3 4" xfId="3827"/>
    <cellStyle name="Финансовый 4 3 5" xfId="3828"/>
    <cellStyle name="Финансовый 4 4" xfId="3829"/>
    <cellStyle name="Финансовый 4 4 2" xfId="3830"/>
    <cellStyle name="Финансовый 4 4 2 2" xfId="3831"/>
    <cellStyle name="Финансовый 4 4 2 2 2" xfId="3832"/>
    <cellStyle name="Финансовый 4 4 3" xfId="3833"/>
    <cellStyle name="Финансовый 4 5" xfId="3834"/>
    <cellStyle name="Финансовый 4 5 2" xfId="3835"/>
    <cellStyle name="Финансовый 4 5 2 2" xfId="3836"/>
    <cellStyle name="Финансовый 4 6" xfId="3837"/>
    <cellStyle name="Финансовый 4 6 2" xfId="3838"/>
    <cellStyle name="Финансовый 4 7" xfId="3839"/>
    <cellStyle name="Финансовый 4 8" xfId="3840"/>
    <cellStyle name="Финансовый 4 9" xfId="3841"/>
    <cellStyle name="Финансовый 5" xfId="3842"/>
    <cellStyle name="Финансовый 5 2" xfId="3843"/>
    <cellStyle name="Финансовый 5 2 2" xfId="3844"/>
    <cellStyle name="Финансовый 5 2 2 2" xfId="3845"/>
    <cellStyle name="Финансовый 5 2 2 2 2" xfId="3846"/>
    <cellStyle name="Финансовый 5 2 2 3" xfId="3847"/>
    <cellStyle name="Финансовый 5 2 3" xfId="3848"/>
    <cellStyle name="Финансовый 5 2 3 2" xfId="3849"/>
    <cellStyle name="Финансовый 5 2 3 3" xfId="3850"/>
    <cellStyle name="Финансовый 5 2 3 3 2" xfId="3851"/>
    <cellStyle name="Финансовый 5 2 3 4" xfId="3852"/>
    <cellStyle name="Финансовый 5 3" xfId="3853"/>
    <cellStyle name="Финансовый 5 3 2" xfId="3854"/>
    <cellStyle name="Финансовый 5 4" xfId="3855"/>
    <cellStyle name="Финансовый 5 4 2" xfId="3856"/>
    <cellStyle name="Финансовый 5 4 2 2" xfId="3857"/>
    <cellStyle name="Финансовый 5 4 3" xfId="3858"/>
    <cellStyle name="Финансовый 5 5" xfId="3859"/>
    <cellStyle name="Финансовый 5 5 2" xfId="3860"/>
    <cellStyle name="Финансовый 5 5 2 2" xfId="3861"/>
    <cellStyle name="Финансовый 5 5 2 2 2" xfId="3862"/>
    <cellStyle name="Финансовый 5 5 2 3" xfId="3863"/>
    <cellStyle name="Финансовый 5 5 3" xfId="3864"/>
    <cellStyle name="Финансовый 5 5 3 2" xfId="3865"/>
    <cellStyle name="Финансовый 5 5 4" xfId="3866"/>
    <cellStyle name="Финансовый 5 6" xfId="3867"/>
    <cellStyle name="Финансовый 5 6 2" xfId="3868"/>
    <cellStyle name="Финансовый 5 6 2 2" xfId="3869"/>
    <cellStyle name="Финансовый 5 6 3" xfId="3870"/>
    <cellStyle name="Финансовый 5 7" xfId="3871"/>
    <cellStyle name="Финансовый 5 7 2" xfId="3872"/>
    <cellStyle name="Финансовый 5 8" xfId="3873"/>
    <cellStyle name="Финансовый 6" xfId="3874"/>
    <cellStyle name="Финансовый 6 10" xfId="3875"/>
    <cellStyle name="Финансовый 6 10 2" xfId="3876"/>
    <cellStyle name="Финансовый 6 11" xfId="3877"/>
    <cellStyle name="Финансовый 6 2" xfId="3878"/>
    <cellStyle name="Финансовый 6 2 2" xfId="3879"/>
    <cellStyle name="Финансовый 6 2 2 2" xfId="3880"/>
    <cellStyle name="Финансовый 6 2 2 2 2" xfId="3881"/>
    <cellStyle name="Финансовый 6 2 2 3" xfId="3882"/>
    <cellStyle name="Финансовый 6 2 3" xfId="3883"/>
    <cellStyle name="Финансовый 6 2 3 2" xfId="3884"/>
    <cellStyle name="Финансовый 6 2 4" xfId="3885"/>
    <cellStyle name="Финансовый 6 3" xfId="3886"/>
    <cellStyle name="Финансовый 6 3 2" xfId="3887"/>
    <cellStyle name="Финансовый 6 4" xfId="3888"/>
    <cellStyle name="Финансовый 6 4 2" xfId="3889"/>
    <cellStyle name="Финансовый 6 4 2 2" xfId="3890"/>
    <cellStyle name="Финансовый 6 4 3" xfId="3891"/>
    <cellStyle name="Финансовый 6 5" xfId="3892"/>
    <cellStyle name="Финансовый 6 5 2" xfId="3893"/>
    <cellStyle name="Финансовый 6 5 2 2" xfId="3894"/>
    <cellStyle name="Финансовый 6 5 2 2 2" xfId="3895"/>
    <cellStyle name="Финансовый 6 5 2 3" xfId="3896"/>
    <cellStyle name="Финансовый 6 5 3" xfId="3897"/>
    <cellStyle name="Финансовый 6 5 3 2" xfId="3898"/>
    <cellStyle name="Финансовый 6 5 4" xfId="3899"/>
    <cellStyle name="Финансовый 6 6" xfId="3900"/>
    <cellStyle name="Финансовый 6 6 2" xfId="3901"/>
    <cellStyle name="Финансовый 6 6 2 2" xfId="3902"/>
    <cellStyle name="Финансовый 6 6 3" xfId="3903"/>
    <cellStyle name="Финансовый 6 7" xfId="3904"/>
    <cellStyle name="Финансовый 6 7 2" xfId="3905"/>
    <cellStyle name="Финансовый 6 8" xfId="3906"/>
    <cellStyle name="Финансовый 6 8 2" xfId="3907"/>
    <cellStyle name="Финансовый 6 9" xfId="3908"/>
    <cellStyle name="Финансовый 6 9 2" xfId="3909"/>
    <cellStyle name="Финансовый 7" xfId="3910"/>
    <cellStyle name="Финансовый 7 2" xfId="3911"/>
    <cellStyle name="Финансовый 7 2 2" xfId="3912"/>
    <cellStyle name="Финансовый 7 3" xfId="3913"/>
    <cellStyle name="Финансовый 7 4" xfId="3914"/>
    <cellStyle name="Финансовый 7 4 2" xfId="3915"/>
    <cellStyle name="Финансовый 7 4 2 2" xfId="3916"/>
    <cellStyle name="Финансовый 7 4 2 2 2" xfId="3917"/>
    <cellStyle name="Финансовый 7 4 2 3" xfId="3918"/>
    <cellStyle name="Финансовый 7 5" xfId="3919"/>
    <cellStyle name="Финансовый 7 5 2" xfId="3920"/>
    <cellStyle name="Финансовый 7 6" xfId="3921"/>
    <cellStyle name="Финансовый 7 6 2" xfId="3922"/>
    <cellStyle name="Финансовый 7 7" xfId="3923"/>
    <cellStyle name="Финансовый 7 7 2" xfId="3924"/>
    <cellStyle name="Финансовый 7 8" xfId="3925"/>
    <cellStyle name="Финансовый 8" xfId="3926"/>
    <cellStyle name="Финансовый 8 2" xfId="3927"/>
    <cellStyle name="Финансовый 8 2 2" xfId="3928"/>
    <cellStyle name="Финансовый 8 3" xfId="3929"/>
    <cellStyle name="Финансовый 8 4" xfId="3930"/>
    <cellStyle name="Финансовый 8 4 2" xfId="3931"/>
    <cellStyle name="Финансовый 8 4 2 2" xfId="3932"/>
    <cellStyle name="Финансовый 8 4 2 2 2" xfId="3933"/>
    <cellStyle name="Финансовый 8 4 2 3" xfId="3934"/>
    <cellStyle name="Финансовый 8 5" xfId="3935"/>
    <cellStyle name="Финансовый 8 5 2" xfId="3936"/>
    <cellStyle name="Финансовый 8 6" xfId="3937"/>
    <cellStyle name="Финансовый 8 6 2" xfId="3938"/>
    <cellStyle name="Финансовый 8 7" xfId="3939"/>
    <cellStyle name="Финансовый 8 7 2" xfId="3940"/>
    <cellStyle name="Финансовый 8 8" xfId="3941"/>
    <cellStyle name="Финансовый 9" xfId="3942"/>
    <cellStyle name="Финансовый 9 2" xfId="3943"/>
    <cellStyle name="Финансовый 9 2 2" xfId="3944"/>
    <cellStyle name="Финансовый 9 3" xfId="3945"/>
    <cellStyle name="Финансовый 9 3 2" xfId="3946"/>
    <cellStyle name="Финансовый 9 4" xfId="3947"/>
    <cellStyle name="Финансовый 9 5" xfId="3948"/>
    <cellStyle name="Финансовый 9 5 2" xfId="3949"/>
    <cellStyle name="Финансовый 9 5 2 2" xfId="3950"/>
    <cellStyle name="Финансовый 9 5 2 2 2" xfId="3951"/>
    <cellStyle name="Финансовый 9 5 2 3" xfId="3952"/>
    <cellStyle name="Финансовый 9 6" xfId="3953"/>
    <cellStyle name="Финансовый 9 6 2" xfId="3954"/>
    <cellStyle name="Финансовый 9 7" xfId="3955"/>
    <cellStyle name="Финансовый 9 7 2" xfId="3956"/>
    <cellStyle name="Финансовый 9 8" xfId="3957"/>
    <cellStyle name="Финансовый 9 8 2" xfId="3958"/>
    <cellStyle name="Финансовый 9 9" xfId="3959"/>
    <cellStyle name="Хороший" xfId="3960"/>
    <cellStyle name="Хороший 2" xfId="3961"/>
    <cellStyle name="常规_42049" xfId="39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66675</xdr:rowOff>
    </xdr:from>
    <xdr:to>
      <xdr:col>1</xdr:col>
      <xdr:colOff>1276350</xdr:colOff>
      <xdr:row>7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17621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50"/>
  <sheetViews>
    <sheetView tabSelected="1" zoomScale="90" zoomScaleNormal="90" zoomScalePageLayoutView="0" workbookViewId="0" topLeftCell="A1">
      <pane ySplit="14" topLeftCell="A45" activePane="bottomLeft" state="frozen"/>
      <selection pane="topLeft" activeCell="B1" sqref="B1"/>
      <selection pane="bottomLeft" activeCell="J6" sqref="J6"/>
    </sheetView>
  </sheetViews>
  <sheetFormatPr defaultColWidth="8.57421875" defaultRowHeight="15" outlineLevelCol="1"/>
  <cols>
    <col min="1" max="1" width="8.57421875" style="32" customWidth="1" outlineLevel="1"/>
    <col min="2" max="2" width="21.57421875" style="10" customWidth="1"/>
    <col min="3" max="3" width="7.421875" style="9" customWidth="1"/>
    <col min="4" max="4" width="9.00390625" style="9" customWidth="1"/>
    <col min="5" max="5" width="8.57421875" style="9" customWidth="1"/>
    <col min="6" max="6" width="9.421875" style="9" customWidth="1"/>
    <col min="7" max="7" width="8.57421875" style="9" customWidth="1"/>
    <col min="8" max="8" width="4.140625" style="9" customWidth="1"/>
    <col min="9" max="9" width="22.7109375" style="9" customWidth="1" collapsed="1"/>
    <col min="10" max="10" width="12.57421875" style="9" customWidth="1"/>
    <col min="11" max="17" width="8.57421875" style="9" customWidth="1"/>
    <col min="18" max="16384" width="8.57421875" style="30" customWidth="1"/>
  </cols>
  <sheetData>
    <row r="1" spans="1:17" s="4" customFormat="1" ht="16.5" customHeight="1">
      <c r="A1" s="3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6.5" customHeight="1">
      <c r="A2" s="31"/>
      <c r="B2" s="5"/>
      <c r="C2" s="6" t="s">
        <v>46</v>
      </c>
      <c r="D2" s="6"/>
      <c r="E2" s="6"/>
      <c r="F2" s="6"/>
      <c r="G2" s="6"/>
      <c r="H2" s="7"/>
      <c r="I2" s="7"/>
      <c r="J2" s="1"/>
      <c r="K2" s="1"/>
      <c r="L2" s="1"/>
      <c r="M2" s="1"/>
      <c r="N2" s="1"/>
      <c r="O2" s="1"/>
      <c r="P2" s="1"/>
      <c r="Q2" s="1"/>
    </row>
    <row r="3" spans="1:17" s="4" customFormat="1" ht="16.5" customHeight="1">
      <c r="A3" s="31"/>
      <c r="B3" s="5"/>
      <c r="C3" s="72" t="s">
        <v>63</v>
      </c>
      <c r="D3" s="72"/>
      <c r="E3" s="72"/>
      <c r="F3" s="72"/>
      <c r="G3" s="6"/>
      <c r="H3" s="7"/>
      <c r="I3" s="7"/>
      <c r="J3" s="1"/>
      <c r="K3" s="1"/>
      <c r="L3" s="1"/>
      <c r="M3" s="1"/>
      <c r="N3" s="1"/>
      <c r="O3" s="1"/>
      <c r="P3" s="1"/>
      <c r="Q3" s="1"/>
    </row>
    <row r="4" spans="1:17" s="4" customFormat="1" ht="16.5" customHeight="1">
      <c r="A4" s="31"/>
      <c r="B4" s="5"/>
      <c r="C4" s="72" t="s">
        <v>47</v>
      </c>
      <c r="D4" s="72"/>
      <c r="E4" s="72"/>
      <c r="F4" s="72"/>
      <c r="G4" s="6"/>
      <c r="H4" s="7"/>
      <c r="I4" s="7"/>
      <c r="J4" s="1"/>
      <c r="K4" s="1"/>
      <c r="L4" s="1"/>
      <c r="M4" s="1"/>
      <c r="N4" s="1"/>
      <c r="O4" s="1"/>
      <c r="P4" s="1"/>
      <c r="Q4" s="1"/>
    </row>
    <row r="5" spans="1:17" s="4" customFormat="1" ht="16.5" customHeight="1">
      <c r="A5" s="31"/>
      <c r="B5" s="5"/>
      <c r="C5" s="63" t="s">
        <v>75</v>
      </c>
      <c r="D5" s="63"/>
      <c r="E5" s="63"/>
      <c r="F5" s="63"/>
      <c r="G5" s="63"/>
      <c r="H5" s="7"/>
      <c r="I5" s="7"/>
      <c r="J5" s="1"/>
      <c r="K5" s="1"/>
      <c r="L5" s="1"/>
      <c r="M5" s="1"/>
      <c r="N5" s="1"/>
      <c r="O5" s="1"/>
      <c r="P5" s="1"/>
      <c r="Q5" s="1"/>
    </row>
    <row r="6" spans="1:17" s="4" customFormat="1" ht="16.5" customHeight="1">
      <c r="A6" s="31"/>
      <c r="B6" s="5"/>
      <c r="C6" s="72" t="s">
        <v>76</v>
      </c>
      <c r="D6" s="72"/>
      <c r="E6" s="72"/>
      <c r="F6" s="72"/>
      <c r="G6" s="72"/>
      <c r="H6" s="72"/>
      <c r="I6" s="72"/>
      <c r="J6" s="1"/>
      <c r="K6" s="1"/>
      <c r="L6" s="1"/>
      <c r="M6" s="1"/>
      <c r="N6" s="1"/>
      <c r="O6" s="1"/>
      <c r="P6" s="1"/>
      <c r="Q6" s="1"/>
    </row>
    <row r="7" spans="1:17" s="4" customFormat="1" ht="16.5" customHeight="1">
      <c r="A7" s="31"/>
      <c r="B7" s="5"/>
      <c r="C7" s="63" t="s">
        <v>77</v>
      </c>
      <c r="D7" s="63"/>
      <c r="E7" s="63"/>
      <c r="F7" s="63"/>
      <c r="G7" s="63"/>
      <c r="H7" s="7"/>
      <c r="I7" s="7"/>
      <c r="J7" s="1"/>
      <c r="K7" s="1"/>
      <c r="L7" s="1"/>
      <c r="M7" s="1"/>
      <c r="N7" s="1"/>
      <c r="O7" s="1"/>
      <c r="P7" s="1"/>
      <c r="Q7" s="1"/>
    </row>
    <row r="8" spans="1:17" s="4" customFormat="1" ht="16.5" customHeight="1">
      <c r="A8" s="31"/>
      <c r="B8" s="5"/>
      <c r="C8" s="72" t="s">
        <v>78</v>
      </c>
      <c r="D8" s="72"/>
      <c r="E8" s="72"/>
      <c r="F8" s="72"/>
      <c r="G8" s="72"/>
      <c r="H8" s="72"/>
      <c r="I8" s="72"/>
      <c r="J8" s="1"/>
      <c r="K8" s="1"/>
      <c r="L8" s="1"/>
      <c r="M8" s="1"/>
      <c r="N8" s="1"/>
      <c r="O8" s="1"/>
      <c r="P8" s="1"/>
      <c r="Q8" s="1"/>
    </row>
    <row r="9" spans="1:17" s="4" customFormat="1" ht="16.5" customHeight="1">
      <c r="A9" s="31"/>
      <c r="B9" s="5"/>
      <c r="C9" s="63" t="s">
        <v>79</v>
      </c>
      <c r="D9" s="63"/>
      <c r="E9" s="63"/>
      <c r="F9" s="63"/>
      <c r="G9" s="63"/>
      <c r="H9" s="7"/>
      <c r="I9" s="7"/>
      <c r="J9" s="1"/>
      <c r="K9" s="1"/>
      <c r="L9" s="1"/>
      <c r="M9" s="1"/>
      <c r="N9" s="1"/>
      <c r="O9" s="1"/>
      <c r="P9" s="1"/>
      <c r="Q9" s="1"/>
    </row>
    <row r="10" spans="1:17" s="4" customFormat="1" ht="17.25" customHeight="1">
      <c r="A10" s="31"/>
      <c r="B10" s="5"/>
      <c r="C10" s="8"/>
      <c r="D10" s="8"/>
      <c r="E10" s="8"/>
      <c r="F10" s="8"/>
      <c r="G10" s="8"/>
      <c r="H10" s="8"/>
      <c r="I10" s="8" t="s">
        <v>84</v>
      </c>
      <c r="J10" s="8"/>
      <c r="K10" s="8"/>
      <c r="L10" s="8"/>
      <c r="M10" s="8"/>
      <c r="N10" s="8"/>
      <c r="O10" s="8"/>
      <c r="P10" s="8"/>
      <c r="Q10" s="8"/>
    </row>
    <row r="11" spans="1:17" s="11" customFormat="1" ht="4.5" customHeight="1" thickBot="1">
      <c r="A11" s="32"/>
      <c r="B11" s="10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4" customFormat="1" ht="26.25" customHeight="1">
      <c r="A12" s="64" t="s">
        <v>0</v>
      </c>
      <c r="B12" s="67" t="s">
        <v>1</v>
      </c>
      <c r="C12" s="67" t="s">
        <v>67</v>
      </c>
      <c r="D12" s="67" t="s">
        <v>60</v>
      </c>
      <c r="E12" s="67" t="s">
        <v>45</v>
      </c>
      <c r="F12" s="67" t="s">
        <v>66</v>
      </c>
      <c r="G12" s="67" t="s">
        <v>68</v>
      </c>
      <c r="H12" s="82"/>
      <c r="I12" s="67" t="s">
        <v>2</v>
      </c>
      <c r="J12" s="12" t="s">
        <v>61</v>
      </c>
      <c r="K12" s="70"/>
      <c r="L12" s="71"/>
      <c r="M12" s="75" t="s">
        <v>52</v>
      </c>
      <c r="N12" s="76"/>
      <c r="O12" s="76"/>
      <c r="P12" s="77"/>
      <c r="Q12" s="73" t="s">
        <v>62</v>
      </c>
    </row>
    <row r="13" spans="1:17" s="14" customFormat="1" ht="40.5" customHeight="1">
      <c r="A13" s="65"/>
      <c r="B13" s="68"/>
      <c r="C13" s="68"/>
      <c r="D13" s="68"/>
      <c r="E13" s="68"/>
      <c r="F13" s="68"/>
      <c r="G13" s="68"/>
      <c r="H13" s="83"/>
      <c r="I13" s="68"/>
      <c r="J13" s="13" t="s">
        <v>43</v>
      </c>
      <c r="K13" s="13" t="s">
        <v>44</v>
      </c>
      <c r="L13" s="13" t="s">
        <v>59</v>
      </c>
      <c r="M13" s="13" t="s">
        <v>58</v>
      </c>
      <c r="N13" s="13" t="s">
        <v>57</v>
      </c>
      <c r="O13" s="13" t="s">
        <v>56</v>
      </c>
      <c r="P13" s="13" t="s">
        <v>55</v>
      </c>
      <c r="Q13" s="74"/>
    </row>
    <row r="14" spans="1:17" s="3" customFormat="1" ht="18.75" customHeight="1" thickBot="1">
      <c r="A14" s="66"/>
      <c r="B14" s="69"/>
      <c r="C14" s="69"/>
      <c r="D14" s="69"/>
      <c r="E14" s="69"/>
      <c r="F14" s="69"/>
      <c r="G14" s="69"/>
      <c r="H14" s="84"/>
      <c r="I14" s="69"/>
      <c r="J14" s="15">
        <v>0.08</v>
      </c>
      <c r="K14" s="15">
        <v>0.07</v>
      </c>
      <c r="L14" s="15">
        <v>0.05</v>
      </c>
      <c r="M14" s="15">
        <v>0.04</v>
      </c>
      <c r="N14" s="15">
        <v>0.03</v>
      </c>
      <c r="O14" s="15">
        <v>0.02</v>
      </c>
      <c r="P14" s="15">
        <v>0.01</v>
      </c>
      <c r="Q14" s="16">
        <v>0</v>
      </c>
    </row>
    <row r="15" spans="1:17" s="17" customFormat="1" ht="17.25" customHeight="1" thickBot="1">
      <c r="A15" s="33"/>
      <c r="B15" s="46" t="s">
        <v>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8"/>
    </row>
    <row r="16" spans="1:17" s="17" customFormat="1" ht="17.25" customHeight="1">
      <c r="A16" s="34">
        <v>786849</v>
      </c>
      <c r="B16" s="18" t="s">
        <v>25</v>
      </c>
      <c r="C16" s="19">
        <v>210</v>
      </c>
      <c r="D16" s="20" t="s">
        <v>6</v>
      </c>
      <c r="E16" s="19">
        <v>150</v>
      </c>
      <c r="F16" s="19">
        <v>120</v>
      </c>
      <c r="G16" s="19" t="s">
        <v>70</v>
      </c>
      <c r="H16" s="19" t="s">
        <v>86</v>
      </c>
      <c r="I16" s="20" t="s">
        <v>8</v>
      </c>
      <c r="J16" s="20">
        <f aca="true" t="shared" si="0" ref="J16:P28">$Q16-$Q16*J$14</f>
        <v>104.9536</v>
      </c>
      <c r="K16" s="20">
        <f t="shared" si="0"/>
        <v>106.0944</v>
      </c>
      <c r="L16" s="20">
        <f t="shared" si="0"/>
        <v>108.376</v>
      </c>
      <c r="M16" s="20">
        <f t="shared" si="0"/>
        <v>109.5168</v>
      </c>
      <c r="N16" s="20">
        <f t="shared" si="0"/>
        <v>110.6576</v>
      </c>
      <c r="O16" s="20">
        <f t="shared" si="0"/>
        <v>111.7984</v>
      </c>
      <c r="P16" s="20">
        <f t="shared" si="0"/>
        <v>112.9392</v>
      </c>
      <c r="Q16" s="21">
        <v>114.08</v>
      </c>
    </row>
    <row r="17" spans="1:17" s="17" customFormat="1" ht="17.25" customHeight="1">
      <c r="A17" s="34">
        <v>786851</v>
      </c>
      <c r="B17" s="18" t="s">
        <v>25</v>
      </c>
      <c r="C17" s="19">
        <v>262</v>
      </c>
      <c r="D17" s="20" t="s">
        <v>6</v>
      </c>
      <c r="E17" s="19">
        <v>150</v>
      </c>
      <c r="F17" s="19">
        <v>142</v>
      </c>
      <c r="G17" s="19" t="s">
        <v>71</v>
      </c>
      <c r="H17" s="19"/>
      <c r="I17" s="20" t="s">
        <v>8</v>
      </c>
      <c r="J17" s="20">
        <f t="shared" si="0"/>
        <v>124.95439999999999</v>
      </c>
      <c r="K17" s="20">
        <f t="shared" si="0"/>
        <v>126.31259999999999</v>
      </c>
      <c r="L17" s="20">
        <f t="shared" si="0"/>
        <v>129.029</v>
      </c>
      <c r="M17" s="20">
        <f t="shared" si="0"/>
        <v>130.3872</v>
      </c>
      <c r="N17" s="20">
        <f t="shared" si="0"/>
        <v>131.7454</v>
      </c>
      <c r="O17" s="20">
        <f t="shared" si="0"/>
        <v>133.1036</v>
      </c>
      <c r="P17" s="20">
        <f t="shared" si="0"/>
        <v>134.46179999999998</v>
      </c>
      <c r="Q17" s="21">
        <v>135.82</v>
      </c>
    </row>
    <row r="18" spans="1:17" s="17" customFormat="1" ht="17.25" customHeight="1">
      <c r="A18" s="34">
        <v>163061</v>
      </c>
      <c r="B18" s="18" t="s">
        <v>25</v>
      </c>
      <c r="C18" s="19">
        <v>120</v>
      </c>
      <c r="D18" s="20" t="s">
        <v>6</v>
      </c>
      <c r="E18" s="19">
        <v>220</v>
      </c>
      <c r="F18" s="19">
        <v>120</v>
      </c>
      <c r="G18" s="19" t="s">
        <v>70</v>
      </c>
      <c r="H18" s="19" t="s">
        <v>86</v>
      </c>
      <c r="I18" s="20" t="s">
        <v>8</v>
      </c>
      <c r="J18" s="20">
        <f t="shared" si="0"/>
        <v>149.95080000000002</v>
      </c>
      <c r="K18" s="20">
        <f t="shared" si="0"/>
        <v>151.5807</v>
      </c>
      <c r="L18" s="20">
        <f t="shared" si="0"/>
        <v>154.84050000000002</v>
      </c>
      <c r="M18" s="20">
        <f t="shared" si="0"/>
        <v>156.4704</v>
      </c>
      <c r="N18" s="20">
        <f t="shared" si="0"/>
        <v>158.1003</v>
      </c>
      <c r="O18" s="20">
        <f t="shared" si="0"/>
        <v>159.7302</v>
      </c>
      <c r="P18" s="20">
        <f t="shared" si="0"/>
        <v>161.36010000000002</v>
      </c>
      <c r="Q18" s="21">
        <v>162.99</v>
      </c>
    </row>
    <row r="19" spans="1:17" s="17" customFormat="1" ht="17.25" customHeight="1">
      <c r="A19" s="34">
        <v>781923</v>
      </c>
      <c r="B19" s="18" t="s">
        <v>25</v>
      </c>
      <c r="C19" s="19">
        <v>34</v>
      </c>
      <c r="D19" s="20" t="s">
        <v>6</v>
      </c>
      <c r="E19" s="19">
        <v>220</v>
      </c>
      <c r="F19" s="19">
        <v>142</v>
      </c>
      <c r="G19" s="19" t="s">
        <v>71</v>
      </c>
      <c r="H19" s="19" t="s">
        <v>86</v>
      </c>
      <c r="I19" s="20" t="s">
        <v>8</v>
      </c>
      <c r="J19" s="20">
        <f t="shared" si="0"/>
        <v>179.96120000000002</v>
      </c>
      <c r="K19" s="20">
        <f t="shared" si="0"/>
        <v>181.9173</v>
      </c>
      <c r="L19" s="20">
        <f t="shared" si="0"/>
        <v>185.82950000000002</v>
      </c>
      <c r="M19" s="20">
        <f t="shared" si="0"/>
        <v>187.78560000000002</v>
      </c>
      <c r="N19" s="20">
        <f t="shared" si="0"/>
        <v>189.7417</v>
      </c>
      <c r="O19" s="20">
        <f t="shared" si="0"/>
        <v>191.6978</v>
      </c>
      <c r="P19" s="20">
        <f t="shared" si="0"/>
        <v>193.65390000000002</v>
      </c>
      <c r="Q19" s="21">
        <v>195.61</v>
      </c>
    </row>
    <row r="20" spans="1:17" s="17" customFormat="1" ht="17.25" customHeight="1">
      <c r="A20" s="34">
        <v>450724</v>
      </c>
      <c r="B20" s="18" t="s">
        <v>9</v>
      </c>
      <c r="C20" s="19">
        <v>234</v>
      </c>
      <c r="D20" s="20" t="s">
        <v>6</v>
      </c>
      <c r="E20" s="19">
        <v>220</v>
      </c>
      <c r="F20" s="19">
        <v>142</v>
      </c>
      <c r="G20" s="19"/>
      <c r="H20" s="19" t="s">
        <v>86</v>
      </c>
      <c r="I20" s="20" t="s">
        <v>8</v>
      </c>
      <c r="J20" s="20">
        <f t="shared" si="0"/>
        <v>202.9474</v>
      </c>
      <c r="K20" s="20">
        <f t="shared" si="0"/>
        <v>205.15335</v>
      </c>
      <c r="L20" s="20">
        <f t="shared" si="0"/>
        <v>209.56525</v>
      </c>
      <c r="M20" s="20">
        <f t="shared" si="0"/>
        <v>211.7712</v>
      </c>
      <c r="N20" s="20">
        <f t="shared" si="0"/>
        <v>213.97715</v>
      </c>
      <c r="O20" s="20">
        <f t="shared" si="0"/>
        <v>216.1831</v>
      </c>
      <c r="P20" s="20">
        <f t="shared" si="0"/>
        <v>218.38905</v>
      </c>
      <c r="Q20" s="21">
        <v>220.595</v>
      </c>
    </row>
    <row r="21" spans="1:17" s="17" customFormat="1" ht="17.25" customHeight="1">
      <c r="A21" s="34">
        <v>786850</v>
      </c>
      <c r="B21" s="18" t="s">
        <v>10</v>
      </c>
      <c r="C21" s="19">
        <v>140</v>
      </c>
      <c r="D21" s="20" t="s">
        <v>6</v>
      </c>
      <c r="E21" s="19">
        <v>150</v>
      </c>
      <c r="F21" s="19">
        <v>100</v>
      </c>
      <c r="G21" s="19"/>
      <c r="H21" s="19" t="s">
        <v>86</v>
      </c>
      <c r="I21" s="20" t="s">
        <v>8</v>
      </c>
      <c r="J21" s="20">
        <f t="shared" si="0"/>
        <v>108.3484</v>
      </c>
      <c r="K21" s="20">
        <f t="shared" si="0"/>
        <v>109.5261</v>
      </c>
      <c r="L21" s="20">
        <f t="shared" si="0"/>
        <v>111.88149999999999</v>
      </c>
      <c r="M21" s="20">
        <f t="shared" si="0"/>
        <v>113.05919999999999</v>
      </c>
      <c r="N21" s="20">
        <f t="shared" si="0"/>
        <v>114.23689999999999</v>
      </c>
      <c r="O21" s="20">
        <f t="shared" si="0"/>
        <v>115.4146</v>
      </c>
      <c r="P21" s="20">
        <f t="shared" si="0"/>
        <v>116.5923</v>
      </c>
      <c r="Q21" s="21">
        <v>117.77</v>
      </c>
    </row>
    <row r="22" spans="1:17" s="17" customFormat="1" ht="17.25" customHeight="1">
      <c r="A22" s="34">
        <v>466916</v>
      </c>
      <c r="B22" s="18" t="s">
        <v>10</v>
      </c>
      <c r="C22" s="19">
        <v>239</v>
      </c>
      <c r="D22" s="20" t="s">
        <v>6</v>
      </c>
      <c r="E22" s="19">
        <v>220</v>
      </c>
      <c r="F22" s="19">
        <v>110</v>
      </c>
      <c r="G22" s="19"/>
      <c r="H22" s="19" t="s">
        <v>86</v>
      </c>
      <c r="I22" s="20" t="s">
        <v>8</v>
      </c>
      <c r="J22" s="20">
        <f t="shared" si="0"/>
        <v>165.9496</v>
      </c>
      <c r="K22" s="20">
        <f t="shared" si="0"/>
        <v>167.7534</v>
      </c>
      <c r="L22" s="20">
        <f t="shared" si="0"/>
        <v>171.361</v>
      </c>
      <c r="M22" s="20">
        <f t="shared" si="0"/>
        <v>173.16479999999999</v>
      </c>
      <c r="N22" s="20">
        <f t="shared" si="0"/>
        <v>174.9686</v>
      </c>
      <c r="O22" s="20">
        <f t="shared" si="0"/>
        <v>176.7724</v>
      </c>
      <c r="P22" s="20">
        <f t="shared" si="0"/>
        <v>178.5762</v>
      </c>
      <c r="Q22" s="21">
        <v>180.38</v>
      </c>
    </row>
    <row r="23" spans="1:17" s="17" customFormat="1" ht="17.25" customHeight="1">
      <c r="A23" s="34">
        <v>635875</v>
      </c>
      <c r="B23" s="18" t="s">
        <v>10</v>
      </c>
      <c r="C23" s="19">
        <v>238</v>
      </c>
      <c r="D23" s="20" t="s">
        <v>6</v>
      </c>
      <c r="E23" s="19">
        <v>220</v>
      </c>
      <c r="F23" s="19">
        <v>115</v>
      </c>
      <c r="G23" s="19"/>
      <c r="H23" s="19" t="s">
        <v>86</v>
      </c>
      <c r="I23" s="20" t="s">
        <v>8</v>
      </c>
      <c r="J23" s="20">
        <f t="shared" si="0"/>
        <v>184.9476</v>
      </c>
      <c r="K23" s="20">
        <f t="shared" si="0"/>
        <v>186.9579</v>
      </c>
      <c r="L23" s="20">
        <f t="shared" si="0"/>
        <v>190.9785</v>
      </c>
      <c r="M23" s="20">
        <f t="shared" si="0"/>
        <v>192.9888</v>
      </c>
      <c r="N23" s="20">
        <f t="shared" si="0"/>
        <v>194.9991</v>
      </c>
      <c r="O23" s="20">
        <f t="shared" si="0"/>
        <v>197.0094</v>
      </c>
      <c r="P23" s="20">
        <f t="shared" si="0"/>
        <v>199.0197</v>
      </c>
      <c r="Q23" s="21">
        <v>201.03</v>
      </c>
    </row>
    <row r="24" spans="1:17" s="17" customFormat="1" ht="17.25" customHeight="1">
      <c r="A24" s="34">
        <v>557904</v>
      </c>
      <c r="B24" s="18" t="s">
        <v>11</v>
      </c>
      <c r="C24" s="19">
        <v>241</v>
      </c>
      <c r="D24" s="20" t="s">
        <v>6</v>
      </c>
      <c r="E24" s="19">
        <v>220</v>
      </c>
      <c r="F24" s="19">
        <v>98</v>
      </c>
      <c r="G24" s="19"/>
      <c r="H24" s="19" t="s">
        <v>86</v>
      </c>
      <c r="I24" s="20" t="s">
        <v>8</v>
      </c>
      <c r="J24" s="20">
        <f t="shared" si="0"/>
        <v>149.95080000000002</v>
      </c>
      <c r="K24" s="20">
        <f t="shared" si="0"/>
        <v>151.5807</v>
      </c>
      <c r="L24" s="20">
        <f t="shared" si="0"/>
        <v>154.84050000000002</v>
      </c>
      <c r="M24" s="20">
        <f t="shared" si="0"/>
        <v>156.4704</v>
      </c>
      <c r="N24" s="20">
        <f t="shared" si="0"/>
        <v>158.1003</v>
      </c>
      <c r="O24" s="20">
        <f t="shared" si="0"/>
        <v>159.7302</v>
      </c>
      <c r="P24" s="20">
        <f t="shared" si="0"/>
        <v>161.36010000000002</v>
      </c>
      <c r="Q24" s="21">
        <v>162.99</v>
      </c>
    </row>
    <row r="25" spans="1:17" s="17" customFormat="1" ht="17.25" customHeight="1">
      <c r="A25" s="34">
        <v>67293</v>
      </c>
      <c r="B25" s="18" t="s">
        <v>12</v>
      </c>
      <c r="C25" s="19">
        <v>60</v>
      </c>
      <c r="D25" s="20" t="s">
        <v>6</v>
      </c>
      <c r="E25" s="19">
        <v>50</v>
      </c>
      <c r="F25" s="19">
        <v>175</v>
      </c>
      <c r="G25" s="19"/>
      <c r="H25" s="19" t="s">
        <v>86</v>
      </c>
      <c r="I25" s="20" t="s">
        <v>8</v>
      </c>
      <c r="J25" s="20">
        <f t="shared" si="0"/>
        <v>59.952398</v>
      </c>
      <c r="K25" s="20">
        <f t="shared" si="0"/>
        <v>60.6040545</v>
      </c>
      <c r="L25" s="20">
        <f t="shared" si="0"/>
        <v>61.9073675</v>
      </c>
      <c r="M25" s="20">
        <f t="shared" si="0"/>
        <v>62.559024</v>
      </c>
      <c r="N25" s="20">
        <f t="shared" si="0"/>
        <v>63.2106805</v>
      </c>
      <c r="O25" s="20">
        <f t="shared" si="0"/>
        <v>63.862337</v>
      </c>
      <c r="P25" s="20">
        <f t="shared" si="0"/>
        <v>64.5139935</v>
      </c>
      <c r="Q25" s="21">
        <v>65.16565</v>
      </c>
    </row>
    <row r="26" spans="1:17" s="17" customFormat="1" ht="17.25" customHeight="1">
      <c r="A26" s="34">
        <v>491176</v>
      </c>
      <c r="B26" s="18" t="s">
        <v>12</v>
      </c>
      <c r="C26" s="19">
        <v>149</v>
      </c>
      <c r="D26" s="20" t="s">
        <v>6</v>
      </c>
      <c r="E26" s="19">
        <v>150</v>
      </c>
      <c r="F26" s="19">
        <v>150</v>
      </c>
      <c r="G26" s="19"/>
      <c r="H26" s="19" t="s">
        <v>86</v>
      </c>
      <c r="I26" s="20" t="s">
        <v>8</v>
      </c>
      <c r="J26" s="20">
        <f t="shared" si="0"/>
        <v>135.955438</v>
      </c>
      <c r="K26" s="20">
        <f t="shared" si="0"/>
        <v>137.4332145</v>
      </c>
      <c r="L26" s="20">
        <f t="shared" si="0"/>
        <v>140.3887675</v>
      </c>
      <c r="M26" s="20">
        <f t="shared" si="0"/>
        <v>141.866544</v>
      </c>
      <c r="N26" s="20">
        <f t="shared" si="0"/>
        <v>143.34432049999998</v>
      </c>
      <c r="O26" s="20">
        <f t="shared" si="0"/>
        <v>144.82209699999999</v>
      </c>
      <c r="P26" s="20">
        <f t="shared" si="0"/>
        <v>146.2998735</v>
      </c>
      <c r="Q26" s="21">
        <v>147.77765</v>
      </c>
    </row>
    <row r="27" spans="1:17" s="17" customFormat="1" ht="17.25" customHeight="1">
      <c r="A27" s="34">
        <v>459682</v>
      </c>
      <c r="B27" s="18" t="s">
        <v>13</v>
      </c>
      <c r="C27" s="19">
        <v>61</v>
      </c>
      <c r="D27" s="20" t="s">
        <v>6</v>
      </c>
      <c r="E27" s="19">
        <v>50</v>
      </c>
      <c r="F27" s="19">
        <v>226</v>
      </c>
      <c r="G27" s="19"/>
      <c r="H27" s="19" t="s">
        <v>86</v>
      </c>
      <c r="I27" s="20" t="s">
        <v>8</v>
      </c>
      <c r="J27" s="20">
        <f t="shared" si="0"/>
        <v>81.953278</v>
      </c>
      <c r="K27" s="20">
        <f t="shared" si="0"/>
        <v>82.8440745</v>
      </c>
      <c r="L27" s="20">
        <f t="shared" si="0"/>
        <v>84.6256675</v>
      </c>
      <c r="M27" s="20">
        <f t="shared" si="0"/>
        <v>85.516464</v>
      </c>
      <c r="N27" s="20">
        <f t="shared" si="0"/>
        <v>86.4072605</v>
      </c>
      <c r="O27" s="20">
        <f t="shared" si="0"/>
        <v>87.298057</v>
      </c>
      <c r="P27" s="20">
        <f t="shared" si="0"/>
        <v>88.18885350000001</v>
      </c>
      <c r="Q27" s="21">
        <v>89.07965</v>
      </c>
    </row>
    <row r="28" spans="1:17" s="17" customFormat="1" ht="17.25" customHeight="1">
      <c r="A28" s="34">
        <v>440498</v>
      </c>
      <c r="B28" s="18" t="s">
        <v>14</v>
      </c>
      <c r="C28" s="19">
        <v>902</v>
      </c>
      <c r="D28" s="20" t="s">
        <v>6</v>
      </c>
      <c r="E28" s="19">
        <v>150</v>
      </c>
      <c r="F28" s="19">
        <v>163</v>
      </c>
      <c r="G28" s="19"/>
      <c r="H28" s="19"/>
      <c r="I28" s="20" t="s">
        <v>8</v>
      </c>
      <c r="J28" s="20">
        <f t="shared" si="0"/>
        <v>154.95619799999997</v>
      </c>
      <c r="K28" s="20">
        <f t="shared" si="0"/>
        <v>156.6405045</v>
      </c>
      <c r="L28" s="20">
        <f t="shared" si="0"/>
        <v>160.00911749999997</v>
      </c>
      <c r="M28" s="20">
        <f t="shared" si="0"/>
        <v>161.693424</v>
      </c>
      <c r="N28" s="20">
        <f t="shared" si="0"/>
        <v>163.37773049999998</v>
      </c>
      <c r="O28" s="20">
        <f t="shared" si="0"/>
        <v>165.06203699999998</v>
      </c>
      <c r="P28" s="20">
        <f t="shared" si="0"/>
        <v>166.7463435</v>
      </c>
      <c r="Q28" s="21">
        <v>168.43064999999999</v>
      </c>
    </row>
    <row r="29" spans="1:17" s="17" customFormat="1" ht="17.25" customHeight="1">
      <c r="A29" s="34">
        <v>493754</v>
      </c>
      <c r="B29" s="18" t="s">
        <v>14</v>
      </c>
      <c r="C29" s="19">
        <v>904</v>
      </c>
      <c r="D29" s="20" t="s">
        <v>6</v>
      </c>
      <c r="E29" s="19">
        <v>150</v>
      </c>
      <c r="F29" s="19">
        <v>163</v>
      </c>
      <c r="G29" s="19"/>
      <c r="H29" s="19"/>
      <c r="I29" s="20" t="s">
        <v>8</v>
      </c>
      <c r="J29" s="20">
        <f aca="true" t="shared" si="1" ref="J29:K42">$Q29-$Q29*J$14</f>
        <v>144.955798</v>
      </c>
      <c r="K29" s="20">
        <f t="shared" si="1"/>
        <v>146.53140449999998</v>
      </c>
      <c r="L29" s="20">
        <f aca="true" t="shared" si="2" ref="L29:P42">$Q29-$Q29*L$14</f>
        <v>149.6826175</v>
      </c>
      <c r="M29" s="20">
        <f t="shared" si="2"/>
        <v>151.25822399999998</v>
      </c>
      <c r="N29" s="20">
        <f t="shared" si="2"/>
        <v>152.83383049999998</v>
      </c>
      <c r="O29" s="20">
        <f t="shared" si="2"/>
        <v>154.40943699999997</v>
      </c>
      <c r="P29" s="20">
        <f t="shared" si="2"/>
        <v>155.9850435</v>
      </c>
      <c r="Q29" s="21">
        <v>157.56064999999998</v>
      </c>
    </row>
    <row r="30" spans="1:17" s="17" customFormat="1" ht="17.25" customHeight="1">
      <c r="A30" s="34">
        <v>51019</v>
      </c>
      <c r="B30" s="18" t="s">
        <v>15</v>
      </c>
      <c r="C30" s="19">
        <v>540</v>
      </c>
      <c r="D30" s="20" t="s">
        <v>6</v>
      </c>
      <c r="E30" s="19">
        <v>80</v>
      </c>
      <c r="F30" s="19">
        <v>138</v>
      </c>
      <c r="G30" s="19"/>
      <c r="H30" s="19"/>
      <c r="I30" s="20" t="s">
        <v>8</v>
      </c>
      <c r="J30" s="20">
        <f t="shared" si="1"/>
        <v>97.953918</v>
      </c>
      <c r="K30" s="20">
        <f t="shared" si="1"/>
        <v>99.01863449999999</v>
      </c>
      <c r="L30" s="20">
        <f t="shared" si="2"/>
        <v>101.1480675</v>
      </c>
      <c r="M30" s="20">
        <f t="shared" si="2"/>
        <v>102.212784</v>
      </c>
      <c r="N30" s="20">
        <f t="shared" si="2"/>
        <v>103.2775005</v>
      </c>
      <c r="O30" s="20">
        <f t="shared" si="2"/>
        <v>104.34221699999999</v>
      </c>
      <c r="P30" s="20">
        <f t="shared" si="2"/>
        <v>105.4069335</v>
      </c>
      <c r="Q30" s="21">
        <v>106.47165</v>
      </c>
    </row>
    <row r="31" spans="1:17" s="17" customFormat="1" ht="17.25" customHeight="1">
      <c r="A31" s="41">
        <v>508573</v>
      </c>
      <c r="B31" s="18" t="s">
        <v>15</v>
      </c>
      <c r="C31" s="19">
        <v>273</v>
      </c>
      <c r="D31" s="20" t="s">
        <v>6</v>
      </c>
      <c r="E31" s="19">
        <v>220</v>
      </c>
      <c r="F31" s="19">
        <v>120</v>
      </c>
      <c r="G31" s="19"/>
      <c r="H31" s="19" t="s">
        <v>86</v>
      </c>
      <c r="I31" s="20" t="s">
        <v>8</v>
      </c>
      <c r="J31" s="20">
        <f t="shared" si="1"/>
        <v>249.95999799999998</v>
      </c>
      <c r="K31" s="20">
        <f t="shared" si="1"/>
        <v>252.6769545</v>
      </c>
      <c r="L31" s="20">
        <f t="shared" si="2"/>
        <v>258.1108675</v>
      </c>
      <c r="M31" s="20">
        <f t="shared" si="2"/>
        <v>260.827824</v>
      </c>
      <c r="N31" s="20">
        <f t="shared" si="2"/>
        <v>263.5447805</v>
      </c>
      <c r="O31" s="20">
        <f t="shared" si="2"/>
        <v>266.261737</v>
      </c>
      <c r="P31" s="20">
        <f>$Q31-$Q31*P$14</f>
        <v>268.9786935</v>
      </c>
      <c r="Q31" s="21">
        <v>271.69565</v>
      </c>
    </row>
    <row r="32" spans="1:17" s="17" customFormat="1" ht="17.25" customHeight="1">
      <c r="A32" s="34">
        <v>736776</v>
      </c>
      <c r="B32" s="18" t="s">
        <v>53</v>
      </c>
      <c r="C32" s="19">
        <v>275</v>
      </c>
      <c r="D32" s="20" t="s">
        <v>6</v>
      </c>
      <c r="E32" s="19">
        <v>220</v>
      </c>
      <c r="F32" s="19">
        <v>107</v>
      </c>
      <c r="G32" s="19"/>
      <c r="H32" s="19" t="s">
        <v>86</v>
      </c>
      <c r="I32" s="20" t="s">
        <v>8</v>
      </c>
      <c r="J32" s="20">
        <f t="shared" si="1"/>
        <v>185.957438</v>
      </c>
      <c r="K32" s="20">
        <f t="shared" si="1"/>
        <v>187.9787145</v>
      </c>
      <c r="L32" s="20">
        <f t="shared" si="2"/>
        <v>192.0212675</v>
      </c>
      <c r="M32" s="20">
        <f t="shared" si="2"/>
        <v>194.042544</v>
      </c>
      <c r="N32" s="20">
        <f t="shared" si="2"/>
        <v>196.0638205</v>
      </c>
      <c r="O32" s="20">
        <f t="shared" si="2"/>
        <v>198.085097</v>
      </c>
      <c r="P32" s="20">
        <f>$Q32-$Q32*P$14</f>
        <v>200.1063735</v>
      </c>
      <c r="Q32" s="21">
        <v>202.12765</v>
      </c>
    </row>
    <row r="33" spans="1:17" s="17" customFormat="1" ht="17.25" customHeight="1">
      <c r="A33" s="34">
        <v>459671</v>
      </c>
      <c r="B33" s="18" t="s">
        <v>16</v>
      </c>
      <c r="C33" s="19">
        <v>44</v>
      </c>
      <c r="D33" s="20" t="s">
        <v>6</v>
      </c>
      <c r="E33" s="19">
        <v>95</v>
      </c>
      <c r="F33" s="19">
        <v>100</v>
      </c>
      <c r="G33" s="19"/>
      <c r="H33" s="19" t="s">
        <v>86</v>
      </c>
      <c r="I33" s="20" t="s">
        <v>8</v>
      </c>
      <c r="J33" s="20">
        <f t="shared" si="1"/>
        <v>74.95299800000001</v>
      </c>
      <c r="K33" s="20">
        <f t="shared" si="1"/>
        <v>75.76770450000001</v>
      </c>
      <c r="L33" s="20">
        <f t="shared" si="2"/>
        <v>77.39711750000001</v>
      </c>
      <c r="M33" s="20">
        <f t="shared" si="2"/>
        <v>78.21182400000001</v>
      </c>
      <c r="N33" s="20">
        <f t="shared" si="2"/>
        <v>79.0265305</v>
      </c>
      <c r="O33" s="20">
        <f t="shared" si="2"/>
        <v>79.841237</v>
      </c>
      <c r="P33" s="20">
        <f t="shared" si="2"/>
        <v>80.6559435</v>
      </c>
      <c r="Q33" s="21">
        <v>81.47065</v>
      </c>
    </row>
    <row r="34" spans="1:17" s="17" customFormat="1" ht="17.25" customHeight="1">
      <c r="A34" s="34">
        <v>691675</v>
      </c>
      <c r="B34" s="18" t="s">
        <v>16</v>
      </c>
      <c r="C34" s="19">
        <v>43</v>
      </c>
      <c r="D34" s="20" t="s">
        <v>6</v>
      </c>
      <c r="E34" s="19">
        <v>80</v>
      </c>
      <c r="F34" s="19">
        <v>100</v>
      </c>
      <c r="G34" s="19"/>
      <c r="H34" s="19" t="s">
        <v>86</v>
      </c>
      <c r="I34" s="20" t="s">
        <v>8</v>
      </c>
      <c r="J34" s="20">
        <f t="shared" si="1"/>
        <v>58.952358</v>
      </c>
      <c r="K34" s="20">
        <f t="shared" si="1"/>
        <v>59.593144499999994</v>
      </c>
      <c r="L34" s="20">
        <f t="shared" si="2"/>
        <v>60.874717499999996</v>
      </c>
      <c r="M34" s="20">
        <f t="shared" si="2"/>
        <v>61.51550399999999</v>
      </c>
      <c r="N34" s="20">
        <f t="shared" si="2"/>
        <v>62.1562905</v>
      </c>
      <c r="O34" s="20">
        <f t="shared" si="2"/>
        <v>62.797076999999994</v>
      </c>
      <c r="P34" s="20">
        <f t="shared" si="2"/>
        <v>63.4378635</v>
      </c>
      <c r="Q34" s="21">
        <v>64.07865</v>
      </c>
    </row>
    <row r="35" spans="1:17" s="17" customFormat="1" ht="17.25" customHeight="1">
      <c r="A35" s="34">
        <v>708149</v>
      </c>
      <c r="B35" s="18" t="s">
        <v>36</v>
      </c>
      <c r="C35" s="19">
        <v>700</v>
      </c>
      <c r="D35" s="20" t="s">
        <v>6</v>
      </c>
      <c r="E35" s="19">
        <v>150</v>
      </c>
      <c r="F35" s="19">
        <v>126</v>
      </c>
      <c r="G35" s="19"/>
      <c r="H35" s="19" t="s">
        <v>86</v>
      </c>
      <c r="I35" s="20" t="s">
        <v>8</v>
      </c>
      <c r="J35" s="20">
        <f t="shared" si="1"/>
        <v>104.954198</v>
      </c>
      <c r="K35" s="20">
        <f t="shared" si="1"/>
        <v>106.0950045</v>
      </c>
      <c r="L35" s="20">
        <f t="shared" si="2"/>
        <v>108.37661750000001</v>
      </c>
      <c r="M35" s="20">
        <f t="shared" si="2"/>
        <v>109.517424</v>
      </c>
      <c r="N35" s="20">
        <f t="shared" si="2"/>
        <v>110.6582305</v>
      </c>
      <c r="O35" s="20">
        <f t="shared" si="2"/>
        <v>111.799037</v>
      </c>
      <c r="P35" s="20">
        <f>$Q35-$Q35*P$14</f>
        <v>112.93984350000001</v>
      </c>
      <c r="Q35" s="21">
        <v>114.08065</v>
      </c>
    </row>
    <row r="36" spans="1:17" s="17" customFormat="1" ht="17.25" customHeight="1">
      <c r="A36" s="34">
        <v>921238</v>
      </c>
      <c r="B36" s="18" t="s">
        <v>36</v>
      </c>
      <c r="C36" s="19">
        <v>704</v>
      </c>
      <c r="D36" s="20" t="s">
        <v>6</v>
      </c>
      <c r="E36" s="19">
        <v>150</v>
      </c>
      <c r="F36" s="19">
        <v>100</v>
      </c>
      <c r="G36" s="19"/>
      <c r="H36" s="44" t="s">
        <v>80</v>
      </c>
      <c r="I36" s="20" t="s">
        <v>8</v>
      </c>
      <c r="J36" s="20">
        <f t="shared" si="1"/>
        <v>144.955798</v>
      </c>
      <c r="K36" s="20">
        <f t="shared" si="1"/>
        <v>146.53140449999998</v>
      </c>
      <c r="L36" s="20">
        <f t="shared" si="2"/>
        <v>149.6826175</v>
      </c>
      <c r="M36" s="20">
        <f t="shared" si="2"/>
        <v>151.25822399999998</v>
      </c>
      <c r="N36" s="20">
        <f t="shared" si="2"/>
        <v>152.83383049999998</v>
      </c>
      <c r="O36" s="20">
        <f t="shared" si="2"/>
        <v>154.40943699999997</v>
      </c>
      <c r="P36" s="20">
        <f>$Q36-$Q36*P$14</f>
        <v>155.9850435</v>
      </c>
      <c r="Q36" s="21">
        <v>157.56064999999998</v>
      </c>
    </row>
    <row r="37" spans="1:17" s="17" customFormat="1" ht="17.25" customHeight="1">
      <c r="A37" s="34">
        <v>71934</v>
      </c>
      <c r="B37" s="18" t="s">
        <v>17</v>
      </c>
      <c r="C37" s="19">
        <v>3992</v>
      </c>
      <c r="D37" s="20" t="s">
        <v>6</v>
      </c>
      <c r="E37" s="19">
        <v>80</v>
      </c>
      <c r="F37" s="19">
        <v>170</v>
      </c>
      <c r="G37" s="19"/>
      <c r="H37" s="19"/>
      <c r="I37" s="20" t="s">
        <v>8</v>
      </c>
      <c r="J37" s="20">
        <f t="shared" si="1"/>
        <v>109.954398</v>
      </c>
      <c r="K37" s="20">
        <f t="shared" si="1"/>
        <v>111.1495545</v>
      </c>
      <c r="L37" s="20">
        <f t="shared" si="2"/>
        <v>113.5398675</v>
      </c>
      <c r="M37" s="20">
        <f t="shared" si="2"/>
        <v>114.735024</v>
      </c>
      <c r="N37" s="20">
        <f t="shared" si="2"/>
        <v>115.93018049999999</v>
      </c>
      <c r="O37" s="20">
        <f t="shared" si="2"/>
        <v>117.12533699999999</v>
      </c>
      <c r="P37" s="20">
        <f>$Q37-$Q37*P$14</f>
        <v>118.3204935</v>
      </c>
      <c r="Q37" s="21">
        <v>119.51565</v>
      </c>
    </row>
    <row r="38" spans="1:17" s="17" customFormat="1" ht="17.25" customHeight="1">
      <c r="A38" s="34">
        <v>98775</v>
      </c>
      <c r="B38" s="18" t="s">
        <v>17</v>
      </c>
      <c r="C38" s="19">
        <v>115</v>
      </c>
      <c r="D38" s="20" t="s">
        <v>6</v>
      </c>
      <c r="E38" s="19">
        <v>150</v>
      </c>
      <c r="F38" s="19">
        <v>172</v>
      </c>
      <c r="G38" s="19"/>
      <c r="H38" s="19" t="s">
        <v>86</v>
      </c>
      <c r="I38" s="20" t="s">
        <v>8</v>
      </c>
      <c r="J38" s="20">
        <f t="shared" si="1"/>
        <v>194.95779799999997</v>
      </c>
      <c r="K38" s="20">
        <f t="shared" si="1"/>
        <v>197.07690449999998</v>
      </c>
      <c r="L38" s="20">
        <f t="shared" si="2"/>
        <v>201.31511749999999</v>
      </c>
      <c r="M38" s="20">
        <f t="shared" si="2"/>
        <v>203.43422399999997</v>
      </c>
      <c r="N38" s="20">
        <f t="shared" si="2"/>
        <v>205.5533305</v>
      </c>
      <c r="O38" s="20">
        <f t="shared" si="2"/>
        <v>207.67243699999997</v>
      </c>
      <c r="P38" s="20">
        <f t="shared" si="2"/>
        <v>209.7915435</v>
      </c>
      <c r="Q38" s="21">
        <v>211.91064999999998</v>
      </c>
    </row>
    <row r="39" spans="1:17" s="17" customFormat="1" ht="17.25" customHeight="1">
      <c r="A39" s="34">
        <v>670553</v>
      </c>
      <c r="B39" s="18" t="s">
        <v>18</v>
      </c>
      <c r="C39" s="19">
        <v>531</v>
      </c>
      <c r="D39" s="20" t="s">
        <v>6</v>
      </c>
      <c r="E39" s="19">
        <v>150</v>
      </c>
      <c r="F39" s="19">
        <v>186</v>
      </c>
      <c r="G39" s="19"/>
      <c r="H39" s="19" t="s">
        <v>86</v>
      </c>
      <c r="I39" s="20" t="s">
        <v>8</v>
      </c>
      <c r="J39" s="20">
        <f t="shared" si="1"/>
        <v>144.955798</v>
      </c>
      <c r="K39" s="20">
        <f t="shared" si="1"/>
        <v>146.53140449999998</v>
      </c>
      <c r="L39" s="20">
        <f t="shared" si="2"/>
        <v>149.6826175</v>
      </c>
      <c r="M39" s="20">
        <f t="shared" si="2"/>
        <v>151.25822399999998</v>
      </c>
      <c r="N39" s="20">
        <f t="shared" si="2"/>
        <v>152.83383049999998</v>
      </c>
      <c r="O39" s="20">
        <f t="shared" si="2"/>
        <v>154.40943699999997</v>
      </c>
      <c r="P39" s="20">
        <f t="shared" si="2"/>
        <v>155.9850435</v>
      </c>
      <c r="Q39" s="21">
        <v>157.56064999999998</v>
      </c>
    </row>
    <row r="40" spans="1:17" s="17" customFormat="1" ht="17.25" customHeight="1">
      <c r="A40" s="34">
        <v>512816</v>
      </c>
      <c r="B40" s="18" t="s">
        <v>32</v>
      </c>
      <c r="C40" s="19">
        <v>525</v>
      </c>
      <c r="D40" s="20" t="s">
        <v>19</v>
      </c>
      <c r="E40" s="19">
        <v>150</v>
      </c>
      <c r="F40" s="19">
        <v>183</v>
      </c>
      <c r="G40" s="19" t="s">
        <v>73</v>
      </c>
      <c r="H40" s="19" t="s">
        <v>86</v>
      </c>
      <c r="I40" s="20" t="s">
        <v>8</v>
      </c>
      <c r="J40" s="20">
        <f t="shared" si="1"/>
        <v>164.50657999999999</v>
      </c>
      <c r="K40" s="20">
        <f t="shared" si="1"/>
        <v>166.294695</v>
      </c>
      <c r="L40" s="20">
        <f t="shared" si="2"/>
        <v>169.870925</v>
      </c>
      <c r="M40" s="20">
        <f t="shared" si="2"/>
        <v>171.65904</v>
      </c>
      <c r="N40" s="20">
        <f t="shared" si="2"/>
        <v>173.447155</v>
      </c>
      <c r="O40" s="20">
        <f t="shared" si="2"/>
        <v>175.23526999999999</v>
      </c>
      <c r="P40" s="20">
        <f>$Q40-$Q40*P$14</f>
        <v>177.023385</v>
      </c>
      <c r="Q40" s="21">
        <v>178.8115</v>
      </c>
    </row>
    <row r="41" spans="1:17" s="17" customFormat="1" ht="17.25" customHeight="1">
      <c r="A41" s="34">
        <v>87528</v>
      </c>
      <c r="B41" s="18" t="s">
        <v>32</v>
      </c>
      <c r="C41" s="19">
        <v>514</v>
      </c>
      <c r="D41" s="20" t="s">
        <v>20</v>
      </c>
      <c r="E41" s="19">
        <v>90</v>
      </c>
      <c r="F41" s="19">
        <v>180</v>
      </c>
      <c r="G41" s="19" t="s">
        <v>72</v>
      </c>
      <c r="H41" s="19" t="s">
        <v>86</v>
      </c>
      <c r="I41" s="20" t="s">
        <v>8</v>
      </c>
      <c r="J41" s="20">
        <f t="shared" si="1"/>
        <v>109.954398</v>
      </c>
      <c r="K41" s="20">
        <f t="shared" si="1"/>
        <v>111.1495545</v>
      </c>
      <c r="L41" s="20">
        <f t="shared" si="2"/>
        <v>113.5398675</v>
      </c>
      <c r="M41" s="20">
        <f t="shared" si="2"/>
        <v>114.735024</v>
      </c>
      <c r="N41" s="20">
        <f t="shared" si="2"/>
        <v>115.93018049999999</v>
      </c>
      <c r="O41" s="20">
        <f t="shared" si="2"/>
        <v>117.12533699999999</v>
      </c>
      <c r="P41" s="20">
        <f>$Q41-$Q41*P$14</f>
        <v>118.3204935</v>
      </c>
      <c r="Q41" s="21">
        <v>119.51565</v>
      </c>
    </row>
    <row r="42" spans="1:17" s="17" customFormat="1" ht="17.25" customHeight="1" thickBot="1">
      <c r="A42" s="34">
        <v>91164</v>
      </c>
      <c r="B42" s="18" t="s">
        <v>32</v>
      </c>
      <c r="C42" s="19">
        <v>514</v>
      </c>
      <c r="D42" s="20" t="s">
        <v>19</v>
      </c>
      <c r="E42" s="19">
        <v>90</v>
      </c>
      <c r="F42" s="19">
        <v>180</v>
      </c>
      <c r="G42" s="19" t="s">
        <v>72</v>
      </c>
      <c r="H42" s="19" t="s">
        <v>86</v>
      </c>
      <c r="I42" s="20" t="s">
        <v>8</v>
      </c>
      <c r="J42" s="20">
        <f t="shared" si="1"/>
        <v>111.954478</v>
      </c>
      <c r="K42" s="20">
        <f t="shared" si="1"/>
        <v>113.1713745</v>
      </c>
      <c r="L42" s="20">
        <f t="shared" si="2"/>
        <v>115.6051675</v>
      </c>
      <c r="M42" s="20">
        <f t="shared" si="2"/>
        <v>116.822064</v>
      </c>
      <c r="N42" s="20">
        <f t="shared" si="2"/>
        <v>118.0389605</v>
      </c>
      <c r="O42" s="20">
        <f t="shared" si="2"/>
        <v>119.255857</v>
      </c>
      <c r="P42" s="20">
        <f>$Q42-$Q42*P$14</f>
        <v>120.4727535</v>
      </c>
      <c r="Q42" s="21">
        <v>121.68965</v>
      </c>
    </row>
    <row r="43" spans="1:17" s="17" customFormat="1" ht="17.25" customHeight="1" thickBot="1">
      <c r="A43" s="33"/>
      <c r="B43" s="46" t="s">
        <v>21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</row>
    <row r="44" spans="1:17" s="17" customFormat="1" ht="17.25" customHeight="1">
      <c r="A44" s="34">
        <v>459688</v>
      </c>
      <c r="B44" s="18" t="s">
        <v>22</v>
      </c>
      <c r="C44" s="19" t="s">
        <v>23</v>
      </c>
      <c r="D44" s="19" t="s">
        <v>24</v>
      </c>
      <c r="E44" s="19">
        <v>80</v>
      </c>
      <c r="F44" s="19">
        <v>117</v>
      </c>
      <c r="G44" s="19"/>
      <c r="H44" s="19"/>
      <c r="I44" s="20" t="s">
        <v>8</v>
      </c>
      <c r="J44" s="20">
        <f aca="true" t="shared" si="3" ref="J44:O53">$Q44-$Q44*J$14</f>
        <v>51.952078</v>
      </c>
      <c r="K44" s="20">
        <f t="shared" si="3"/>
        <v>52.516774500000004</v>
      </c>
      <c r="L44" s="20">
        <f t="shared" si="3"/>
        <v>53.646167500000004</v>
      </c>
      <c r="M44" s="20">
        <f t="shared" si="3"/>
        <v>54.210864</v>
      </c>
      <c r="N44" s="20">
        <f t="shared" si="3"/>
        <v>54.775560500000005</v>
      </c>
      <c r="O44" s="20">
        <f t="shared" si="3"/>
        <v>55.340257</v>
      </c>
      <c r="P44" s="20">
        <f aca="true" t="shared" si="4" ref="P44:P74">$Q44-$Q44*P$14</f>
        <v>55.904953500000005</v>
      </c>
      <c r="Q44" s="21">
        <v>56.46965</v>
      </c>
    </row>
    <row r="45" spans="1:17" s="17" customFormat="1" ht="17.25" customHeight="1">
      <c r="A45" s="34">
        <v>63816</v>
      </c>
      <c r="B45" s="18" t="s">
        <v>22</v>
      </c>
      <c r="C45" s="19">
        <v>142</v>
      </c>
      <c r="D45" s="19" t="s">
        <v>24</v>
      </c>
      <c r="E45" s="19">
        <v>80</v>
      </c>
      <c r="F45" s="19">
        <v>138</v>
      </c>
      <c r="G45" s="19"/>
      <c r="H45" s="19" t="s">
        <v>86</v>
      </c>
      <c r="I45" s="20" t="s">
        <v>8</v>
      </c>
      <c r="J45" s="20">
        <f t="shared" si="3"/>
        <v>57.952318</v>
      </c>
      <c r="K45" s="20">
        <f t="shared" si="3"/>
        <v>58.5822345</v>
      </c>
      <c r="L45" s="20">
        <f t="shared" si="3"/>
        <v>59.8420675</v>
      </c>
      <c r="M45" s="20">
        <f t="shared" si="3"/>
        <v>60.471984</v>
      </c>
      <c r="N45" s="20">
        <f t="shared" si="3"/>
        <v>61.1019005</v>
      </c>
      <c r="O45" s="20">
        <f t="shared" si="3"/>
        <v>61.731817</v>
      </c>
      <c r="P45" s="20">
        <f t="shared" si="4"/>
        <v>62.3617335</v>
      </c>
      <c r="Q45" s="21">
        <v>62.99165</v>
      </c>
    </row>
    <row r="46" spans="1:17" s="17" customFormat="1" ht="17.25" customHeight="1">
      <c r="A46" s="34">
        <v>130664</v>
      </c>
      <c r="B46" s="18" t="s">
        <v>22</v>
      </c>
      <c r="C46" s="19">
        <v>210</v>
      </c>
      <c r="D46" s="19" t="s">
        <v>24</v>
      </c>
      <c r="E46" s="19">
        <v>150</v>
      </c>
      <c r="F46" s="19">
        <v>119</v>
      </c>
      <c r="G46" s="19"/>
      <c r="H46" s="19" t="s">
        <v>86</v>
      </c>
      <c r="I46" s="20" t="s">
        <v>8</v>
      </c>
      <c r="J46" s="20">
        <f t="shared" si="3"/>
        <v>94.953798</v>
      </c>
      <c r="K46" s="20">
        <f t="shared" si="3"/>
        <v>95.9859045</v>
      </c>
      <c r="L46" s="20">
        <f t="shared" si="3"/>
        <v>98.0501175</v>
      </c>
      <c r="M46" s="20">
        <f t="shared" si="3"/>
        <v>99.082224</v>
      </c>
      <c r="N46" s="20">
        <f t="shared" si="3"/>
        <v>100.1143305</v>
      </c>
      <c r="O46" s="20">
        <f t="shared" si="3"/>
        <v>101.146437</v>
      </c>
      <c r="P46" s="20">
        <f t="shared" si="4"/>
        <v>102.1785435</v>
      </c>
      <c r="Q46" s="21">
        <v>103.21065</v>
      </c>
    </row>
    <row r="47" spans="1:17" s="17" customFormat="1" ht="17.25" customHeight="1">
      <c r="A47" s="34">
        <v>10471</v>
      </c>
      <c r="B47" s="18" t="s">
        <v>25</v>
      </c>
      <c r="C47" s="19">
        <v>262</v>
      </c>
      <c r="D47" s="19" t="s">
        <v>24</v>
      </c>
      <c r="E47" s="19">
        <v>150</v>
      </c>
      <c r="F47" s="19">
        <v>142</v>
      </c>
      <c r="G47" s="19"/>
      <c r="H47" s="19"/>
      <c r="I47" s="20" t="s">
        <v>8</v>
      </c>
      <c r="J47" s="20">
        <f t="shared" si="3"/>
        <v>114.95459799999999</v>
      </c>
      <c r="K47" s="20">
        <f t="shared" si="3"/>
        <v>116.2041045</v>
      </c>
      <c r="L47" s="20">
        <f t="shared" si="3"/>
        <v>118.70311749999999</v>
      </c>
      <c r="M47" s="20">
        <f t="shared" si="3"/>
        <v>119.952624</v>
      </c>
      <c r="N47" s="20">
        <f t="shared" si="3"/>
        <v>121.2021305</v>
      </c>
      <c r="O47" s="20">
        <f t="shared" si="3"/>
        <v>122.45163699999999</v>
      </c>
      <c r="P47" s="20">
        <f t="shared" si="4"/>
        <v>123.7011435</v>
      </c>
      <c r="Q47" s="21">
        <v>124.95065</v>
      </c>
    </row>
    <row r="48" spans="1:17" s="17" customFormat="1" ht="17.25" customHeight="1">
      <c r="A48" s="34">
        <v>452497</v>
      </c>
      <c r="B48" s="18" t="s">
        <v>25</v>
      </c>
      <c r="C48" s="19">
        <v>120</v>
      </c>
      <c r="D48" s="19" t="s">
        <v>24</v>
      </c>
      <c r="E48" s="19">
        <v>220</v>
      </c>
      <c r="F48" s="19">
        <v>121</v>
      </c>
      <c r="G48" s="19"/>
      <c r="H48" s="19" t="s">
        <v>86</v>
      </c>
      <c r="I48" s="20" t="s">
        <v>8</v>
      </c>
      <c r="J48" s="20">
        <f t="shared" si="3"/>
        <v>148.955958</v>
      </c>
      <c r="K48" s="20">
        <f t="shared" si="3"/>
        <v>150.5750445</v>
      </c>
      <c r="L48" s="20">
        <f t="shared" si="3"/>
        <v>153.8132175</v>
      </c>
      <c r="M48" s="20">
        <f t="shared" si="3"/>
        <v>155.432304</v>
      </c>
      <c r="N48" s="20">
        <f t="shared" si="3"/>
        <v>157.0513905</v>
      </c>
      <c r="O48" s="20">
        <f t="shared" si="3"/>
        <v>158.670477</v>
      </c>
      <c r="P48" s="20">
        <f t="shared" si="4"/>
        <v>160.28956349999999</v>
      </c>
      <c r="Q48" s="21">
        <v>161.90865</v>
      </c>
    </row>
    <row r="49" spans="1:17" s="17" customFormat="1" ht="17.25" customHeight="1">
      <c r="A49" s="34">
        <v>105357</v>
      </c>
      <c r="B49" s="18" t="s">
        <v>25</v>
      </c>
      <c r="C49" s="19">
        <v>34</v>
      </c>
      <c r="D49" s="19" t="s">
        <v>24</v>
      </c>
      <c r="E49" s="19">
        <v>220</v>
      </c>
      <c r="F49" s="19">
        <v>142</v>
      </c>
      <c r="G49" s="19"/>
      <c r="H49" s="19" t="s">
        <v>86</v>
      </c>
      <c r="I49" s="20" t="s">
        <v>8</v>
      </c>
      <c r="J49" s="20">
        <f t="shared" si="3"/>
        <v>178.9584</v>
      </c>
      <c r="K49" s="20">
        <f t="shared" si="3"/>
        <v>180.9036</v>
      </c>
      <c r="L49" s="20">
        <f t="shared" si="3"/>
        <v>184.794</v>
      </c>
      <c r="M49" s="20">
        <f t="shared" si="3"/>
        <v>186.7392</v>
      </c>
      <c r="N49" s="20">
        <f t="shared" si="3"/>
        <v>188.6844</v>
      </c>
      <c r="O49" s="20">
        <f t="shared" si="3"/>
        <v>190.6296</v>
      </c>
      <c r="P49" s="20">
        <f t="shared" si="4"/>
        <v>192.5748</v>
      </c>
      <c r="Q49" s="21">
        <v>194.52</v>
      </c>
    </row>
    <row r="50" spans="1:17" s="17" customFormat="1" ht="17.25" customHeight="1">
      <c r="A50" s="34">
        <v>452536</v>
      </c>
      <c r="B50" s="18" t="s">
        <v>26</v>
      </c>
      <c r="C50" s="19">
        <v>98</v>
      </c>
      <c r="D50" s="19" t="s">
        <v>24</v>
      </c>
      <c r="E50" s="19">
        <v>85</v>
      </c>
      <c r="F50" s="19">
        <v>191</v>
      </c>
      <c r="G50" s="19"/>
      <c r="H50" s="19" t="s">
        <v>86</v>
      </c>
      <c r="I50" s="20" t="s">
        <v>8</v>
      </c>
      <c r="J50" s="20">
        <f t="shared" si="3"/>
        <v>85.953438</v>
      </c>
      <c r="K50" s="20">
        <f t="shared" si="3"/>
        <v>86.8877145</v>
      </c>
      <c r="L50" s="20">
        <f t="shared" si="3"/>
        <v>88.7562675</v>
      </c>
      <c r="M50" s="20">
        <f t="shared" si="3"/>
        <v>89.690544</v>
      </c>
      <c r="N50" s="20">
        <f t="shared" si="3"/>
        <v>90.6248205</v>
      </c>
      <c r="O50" s="20">
        <f t="shared" si="3"/>
        <v>91.559097</v>
      </c>
      <c r="P50" s="20">
        <f t="shared" si="4"/>
        <v>92.4933735</v>
      </c>
      <c r="Q50" s="21">
        <v>93.42765</v>
      </c>
    </row>
    <row r="51" spans="1:17" s="17" customFormat="1" ht="17.25" customHeight="1">
      <c r="A51" s="34">
        <v>533892</v>
      </c>
      <c r="B51" s="18" t="s">
        <v>27</v>
      </c>
      <c r="C51" s="19">
        <v>90</v>
      </c>
      <c r="D51" s="19" t="s">
        <v>24</v>
      </c>
      <c r="E51" s="19">
        <v>90</v>
      </c>
      <c r="F51" s="19">
        <v>230</v>
      </c>
      <c r="G51" s="19"/>
      <c r="H51" s="19" t="s">
        <v>86</v>
      </c>
      <c r="I51" s="20" t="s">
        <v>8</v>
      </c>
      <c r="J51" s="20">
        <f t="shared" si="3"/>
        <v>94.953798</v>
      </c>
      <c r="K51" s="20">
        <f t="shared" si="3"/>
        <v>95.9859045</v>
      </c>
      <c r="L51" s="20">
        <f t="shared" si="3"/>
        <v>98.0501175</v>
      </c>
      <c r="M51" s="20">
        <f t="shared" si="3"/>
        <v>99.082224</v>
      </c>
      <c r="N51" s="20">
        <f t="shared" si="3"/>
        <v>100.1143305</v>
      </c>
      <c r="O51" s="20">
        <f t="shared" si="3"/>
        <v>101.146437</v>
      </c>
      <c r="P51" s="20">
        <f t="shared" si="4"/>
        <v>102.1785435</v>
      </c>
      <c r="Q51" s="21">
        <v>103.21065</v>
      </c>
    </row>
    <row r="52" spans="1:17" s="17" customFormat="1" ht="17.25" customHeight="1">
      <c r="A52" s="34">
        <v>452540</v>
      </c>
      <c r="B52" s="18" t="s">
        <v>28</v>
      </c>
      <c r="C52" s="19">
        <v>43</v>
      </c>
      <c r="D52" s="19" t="s">
        <v>24</v>
      </c>
      <c r="E52" s="19">
        <v>80</v>
      </c>
      <c r="F52" s="19">
        <v>100</v>
      </c>
      <c r="G52" s="19"/>
      <c r="H52" s="19" t="s">
        <v>86</v>
      </c>
      <c r="I52" s="20" t="s">
        <v>8</v>
      </c>
      <c r="J52" s="20">
        <f t="shared" si="3"/>
        <v>59.952398</v>
      </c>
      <c r="K52" s="20">
        <f t="shared" si="3"/>
        <v>60.6040545</v>
      </c>
      <c r="L52" s="20">
        <f t="shared" si="3"/>
        <v>61.9073675</v>
      </c>
      <c r="M52" s="20">
        <f t="shared" si="3"/>
        <v>62.559024</v>
      </c>
      <c r="N52" s="20">
        <f t="shared" si="3"/>
        <v>63.2106805</v>
      </c>
      <c r="O52" s="20">
        <f t="shared" si="3"/>
        <v>63.862337</v>
      </c>
      <c r="P52" s="20">
        <f t="shared" si="4"/>
        <v>64.5139935</v>
      </c>
      <c r="Q52" s="21">
        <v>65.16565</v>
      </c>
    </row>
    <row r="53" spans="1:17" s="17" customFormat="1" ht="17.25" customHeight="1">
      <c r="A53" s="34">
        <v>452541</v>
      </c>
      <c r="B53" s="18" t="s">
        <v>28</v>
      </c>
      <c r="C53" s="19">
        <v>44</v>
      </c>
      <c r="D53" s="19" t="s">
        <v>24</v>
      </c>
      <c r="E53" s="19">
        <v>95</v>
      </c>
      <c r="F53" s="19">
        <v>100</v>
      </c>
      <c r="G53" s="19"/>
      <c r="H53" s="19" t="s">
        <v>86</v>
      </c>
      <c r="I53" s="20" t="s">
        <v>8</v>
      </c>
      <c r="J53" s="20">
        <f t="shared" si="3"/>
        <v>69.952798</v>
      </c>
      <c r="K53" s="20">
        <f t="shared" si="3"/>
        <v>70.7131545</v>
      </c>
      <c r="L53" s="20">
        <f t="shared" si="3"/>
        <v>72.2338675</v>
      </c>
      <c r="M53" s="20">
        <f t="shared" si="3"/>
        <v>72.994224</v>
      </c>
      <c r="N53" s="20">
        <f t="shared" si="3"/>
        <v>73.7545805</v>
      </c>
      <c r="O53" s="20">
        <f t="shared" si="3"/>
        <v>74.514937</v>
      </c>
      <c r="P53" s="20">
        <f t="shared" si="4"/>
        <v>75.2752935</v>
      </c>
      <c r="Q53" s="21">
        <v>76.03565</v>
      </c>
    </row>
    <row r="54" spans="1:17" s="17" customFormat="1" ht="17.25" customHeight="1">
      <c r="A54" s="34">
        <v>452466</v>
      </c>
      <c r="B54" s="18" t="s">
        <v>28</v>
      </c>
      <c r="C54" s="19">
        <v>41</v>
      </c>
      <c r="D54" s="19" t="s">
        <v>24</v>
      </c>
      <c r="E54" s="19">
        <v>80</v>
      </c>
      <c r="F54" s="19">
        <v>69</v>
      </c>
      <c r="G54" s="19"/>
      <c r="H54" s="19"/>
      <c r="I54" s="20" t="s">
        <v>8</v>
      </c>
      <c r="J54" s="20">
        <f aca="true" t="shared" si="5" ref="J54:O63">$Q54-$Q54*J$14</f>
        <v>34.951398000000005</v>
      </c>
      <c r="K54" s="20">
        <f t="shared" si="5"/>
        <v>35.3313045</v>
      </c>
      <c r="L54" s="20">
        <f t="shared" si="5"/>
        <v>36.0911175</v>
      </c>
      <c r="M54" s="20">
        <f t="shared" si="5"/>
        <v>36.471024</v>
      </c>
      <c r="N54" s="20">
        <f t="shared" si="5"/>
        <v>36.850930500000004</v>
      </c>
      <c r="O54" s="20">
        <f t="shared" si="5"/>
        <v>37.230837</v>
      </c>
      <c r="P54" s="20">
        <f t="shared" si="4"/>
        <v>37.610743500000005</v>
      </c>
      <c r="Q54" s="21">
        <v>37.99065</v>
      </c>
    </row>
    <row r="55" spans="1:17" s="17" customFormat="1" ht="17.25" customHeight="1">
      <c r="A55" s="34">
        <v>681118</v>
      </c>
      <c r="B55" s="18" t="s">
        <v>36</v>
      </c>
      <c r="C55" s="19">
        <v>700</v>
      </c>
      <c r="D55" s="19" t="s">
        <v>24</v>
      </c>
      <c r="E55" s="19">
        <v>150</v>
      </c>
      <c r="F55" s="19">
        <v>126</v>
      </c>
      <c r="G55" s="19"/>
      <c r="H55" s="19" t="s">
        <v>86</v>
      </c>
      <c r="I55" s="20" t="s">
        <v>8</v>
      </c>
      <c r="J55" s="20">
        <f t="shared" si="5"/>
        <v>95.0084</v>
      </c>
      <c r="K55" s="20">
        <f t="shared" si="5"/>
        <v>96.0411</v>
      </c>
      <c r="L55" s="20">
        <f t="shared" si="5"/>
        <v>98.1065</v>
      </c>
      <c r="M55" s="20">
        <f t="shared" si="5"/>
        <v>99.1392</v>
      </c>
      <c r="N55" s="20">
        <f t="shared" si="5"/>
        <v>100.1719</v>
      </c>
      <c r="O55" s="20">
        <f t="shared" si="5"/>
        <v>101.2046</v>
      </c>
      <c r="P55" s="20">
        <f t="shared" si="4"/>
        <v>102.23729999999999</v>
      </c>
      <c r="Q55" s="21">
        <v>103.27</v>
      </c>
    </row>
    <row r="56" spans="1:17" s="17" customFormat="1" ht="17.25" customHeight="1">
      <c r="A56" s="34">
        <v>921244</v>
      </c>
      <c r="B56" s="18" t="s">
        <v>36</v>
      </c>
      <c r="C56" s="19">
        <v>704</v>
      </c>
      <c r="D56" s="20" t="s">
        <v>24</v>
      </c>
      <c r="E56" s="19">
        <v>150</v>
      </c>
      <c r="F56" s="19">
        <v>100</v>
      </c>
      <c r="G56" s="19"/>
      <c r="H56" s="44" t="s">
        <v>80</v>
      </c>
      <c r="I56" s="20" t="s">
        <v>8</v>
      </c>
      <c r="J56" s="20">
        <f t="shared" si="5"/>
        <v>134.95539799999997</v>
      </c>
      <c r="K56" s="20">
        <f t="shared" si="5"/>
        <v>136.42230449999997</v>
      </c>
      <c r="L56" s="20">
        <f t="shared" si="5"/>
        <v>139.35611749999998</v>
      </c>
      <c r="M56" s="20">
        <f t="shared" si="5"/>
        <v>140.82302399999998</v>
      </c>
      <c r="N56" s="20">
        <f t="shared" si="5"/>
        <v>142.28993049999997</v>
      </c>
      <c r="O56" s="20">
        <f t="shared" si="5"/>
        <v>143.756837</v>
      </c>
      <c r="P56" s="20">
        <f t="shared" si="4"/>
        <v>145.22374349999998</v>
      </c>
      <c r="Q56" s="21">
        <v>146.69064999999998</v>
      </c>
    </row>
    <row r="57" spans="1:17" s="17" customFormat="1" ht="17.25" customHeight="1">
      <c r="A57" s="34">
        <v>533890</v>
      </c>
      <c r="B57" s="18" t="s">
        <v>29</v>
      </c>
      <c r="C57" s="19">
        <v>140</v>
      </c>
      <c r="D57" s="19" t="s">
        <v>24</v>
      </c>
      <c r="E57" s="19">
        <v>150</v>
      </c>
      <c r="F57" s="19">
        <v>100</v>
      </c>
      <c r="G57" s="19"/>
      <c r="H57" s="19" t="s">
        <v>86</v>
      </c>
      <c r="I57" s="20" t="s">
        <v>8</v>
      </c>
      <c r="J57" s="20">
        <f t="shared" si="5"/>
        <v>98.353934</v>
      </c>
      <c r="K57" s="20">
        <f t="shared" si="5"/>
        <v>99.42299849999999</v>
      </c>
      <c r="L57" s="20">
        <f t="shared" si="5"/>
        <v>101.5611275</v>
      </c>
      <c r="M57" s="20">
        <f t="shared" si="5"/>
        <v>102.630192</v>
      </c>
      <c r="N57" s="20">
        <f t="shared" si="5"/>
        <v>103.69925649999999</v>
      </c>
      <c r="O57" s="20">
        <f t="shared" si="5"/>
        <v>104.76832099999999</v>
      </c>
      <c r="P57" s="20">
        <f t="shared" si="4"/>
        <v>105.8373855</v>
      </c>
      <c r="Q57" s="21">
        <v>106.90644999999999</v>
      </c>
    </row>
    <row r="58" spans="1:17" s="17" customFormat="1" ht="17.25" customHeight="1">
      <c r="A58" s="34">
        <v>452549</v>
      </c>
      <c r="B58" s="18" t="s">
        <v>29</v>
      </c>
      <c r="C58" s="19">
        <v>241</v>
      </c>
      <c r="D58" s="19" t="s">
        <v>24</v>
      </c>
      <c r="E58" s="19">
        <v>220</v>
      </c>
      <c r="F58" s="19">
        <v>98</v>
      </c>
      <c r="G58" s="19"/>
      <c r="H58" s="19" t="s">
        <v>86</v>
      </c>
      <c r="I58" s="20" t="s">
        <v>8</v>
      </c>
      <c r="J58" s="20">
        <f t="shared" si="5"/>
        <v>139.95559799999998</v>
      </c>
      <c r="K58" s="20">
        <f t="shared" si="5"/>
        <v>141.47685449999997</v>
      </c>
      <c r="L58" s="20">
        <f t="shared" si="5"/>
        <v>144.5193675</v>
      </c>
      <c r="M58" s="20">
        <f t="shared" si="5"/>
        <v>146.04062399999998</v>
      </c>
      <c r="N58" s="20">
        <f t="shared" si="5"/>
        <v>147.56188049999997</v>
      </c>
      <c r="O58" s="20">
        <f t="shared" si="5"/>
        <v>149.08313699999997</v>
      </c>
      <c r="P58" s="20">
        <f t="shared" si="4"/>
        <v>150.6043935</v>
      </c>
      <c r="Q58" s="21">
        <v>152.12564999999998</v>
      </c>
    </row>
    <row r="59" spans="1:17" s="17" customFormat="1" ht="17.25" customHeight="1">
      <c r="A59" s="34">
        <v>474242</v>
      </c>
      <c r="B59" s="18" t="s">
        <v>10</v>
      </c>
      <c r="C59" s="19">
        <v>238</v>
      </c>
      <c r="D59" s="19" t="s">
        <v>24</v>
      </c>
      <c r="E59" s="19">
        <v>220</v>
      </c>
      <c r="F59" s="19">
        <v>112</v>
      </c>
      <c r="G59" s="19"/>
      <c r="H59" s="19" t="s">
        <v>86</v>
      </c>
      <c r="I59" s="20" t="s">
        <v>8</v>
      </c>
      <c r="J59" s="20">
        <f t="shared" si="5"/>
        <v>174.956998</v>
      </c>
      <c r="K59" s="20">
        <f t="shared" si="5"/>
        <v>176.8587045</v>
      </c>
      <c r="L59" s="20">
        <f t="shared" si="5"/>
        <v>180.6621175</v>
      </c>
      <c r="M59" s="20">
        <f t="shared" si="5"/>
        <v>182.56382399999998</v>
      </c>
      <c r="N59" s="20">
        <f t="shared" si="5"/>
        <v>184.4655305</v>
      </c>
      <c r="O59" s="20">
        <f t="shared" si="5"/>
        <v>186.367237</v>
      </c>
      <c r="P59" s="20">
        <f t="shared" si="4"/>
        <v>188.2689435</v>
      </c>
      <c r="Q59" s="21">
        <v>190.17065</v>
      </c>
    </row>
    <row r="60" spans="1:17" s="17" customFormat="1" ht="17.25" customHeight="1">
      <c r="A60" s="34">
        <v>317664</v>
      </c>
      <c r="B60" s="18" t="s">
        <v>10</v>
      </c>
      <c r="C60" s="19">
        <v>239</v>
      </c>
      <c r="D60" s="19" t="s">
        <v>24</v>
      </c>
      <c r="E60" s="19">
        <v>220</v>
      </c>
      <c r="F60" s="19">
        <v>110</v>
      </c>
      <c r="G60" s="19"/>
      <c r="H60" s="19" t="s">
        <v>86</v>
      </c>
      <c r="I60" s="20" t="s">
        <v>8</v>
      </c>
      <c r="J60" s="20">
        <f t="shared" si="5"/>
        <v>155.95623799999998</v>
      </c>
      <c r="K60" s="20">
        <f t="shared" si="5"/>
        <v>157.6514145</v>
      </c>
      <c r="L60" s="20">
        <f t="shared" si="5"/>
        <v>161.04176749999996</v>
      </c>
      <c r="M60" s="20">
        <f t="shared" si="5"/>
        <v>162.73694399999997</v>
      </c>
      <c r="N60" s="20">
        <f t="shared" si="5"/>
        <v>164.43212049999997</v>
      </c>
      <c r="O60" s="20">
        <f t="shared" si="5"/>
        <v>166.12729699999997</v>
      </c>
      <c r="P60" s="20">
        <f t="shared" si="4"/>
        <v>167.82247349999997</v>
      </c>
      <c r="Q60" s="21">
        <v>169.51764999999997</v>
      </c>
    </row>
    <row r="61" spans="1:17" s="17" customFormat="1" ht="17.25" customHeight="1">
      <c r="A61" s="34">
        <v>147448</v>
      </c>
      <c r="B61" s="18" t="s">
        <v>12</v>
      </c>
      <c r="C61" s="19" t="s">
        <v>30</v>
      </c>
      <c r="D61" s="19" t="s">
        <v>24</v>
      </c>
      <c r="E61" s="19">
        <v>45</v>
      </c>
      <c r="F61" s="19">
        <v>121</v>
      </c>
      <c r="G61" s="19"/>
      <c r="H61" s="19" t="s">
        <v>86</v>
      </c>
      <c r="I61" s="20" t="s">
        <v>8</v>
      </c>
      <c r="J61" s="20">
        <f t="shared" si="5"/>
        <v>25.951037999999997</v>
      </c>
      <c r="K61" s="20">
        <f t="shared" si="5"/>
        <v>26.2331145</v>
      </c>
      <c r="L61" s="20">
        <f t="shared" si="5"/>
        <v>26.797267499999997</v>
      </c>
      <c r="M61" s="20">
        <f t="shared" si="5"/>
        <v>27.079344</v>
      </c>
      <c r="N61" s="20">
        <f t="shared" si="5"/>
        <v>27.361420499999998</v>
      </c>
      <c r="O61" s="20">
        <f t="shared" si="5"/>
        <v>27.643496999999996</v>
      </c>
      <c r="P61" s="20">
        <f t="shared" si="4"/>
        <v>27.9255735</v>
      </c>
      <c r="Q61" s="21">
        <v>28.207649999999997</v>
      </c>
    </row>
    <row r="62" spans="1:17" s="17" customFormat="1" ht="17.25" customHeight="1">
      <c r="A62" s="34">
        <v>456531</v>
      </c>
      <c r="B62" s="18" t="s">
        <v>12</v>
      </c>
      <c r="C62" s="19">
        <v>201</v>
      </c>
      <c r="D62" s="19" t="s">
        <v>24</v>
      </c>
      <c r="E62" s="19">
        <v>45</v>
      </c>
      <c r="F62" s="19">
        <v>211</v>
      </c>
      <c r="G62" s="19"/>
      <c r="H62" s="19" t="s">
        <v>86</v>
      </c>
      <c r="I62" s="20" t="s">
        <v>8</v>
      </c>
      <c r="J62" s="20">
        <f t="shared" si="5"/>
        <v>43.951758000000005</v>
      </c>
      <c r="K62" s="20">
        <f t="shared" si="5"/>
        <v>44.429494500000004</v>
      </c>
      <c r="L62" s="20">
        <f t="shared" si="5"/>
        <v>45.3849675</v>
      </c>
      <c r="M62" s="20">
        <f t="shared" si="5"/>
        <v>45.862704</v>
      </c>
      <c r="N62" s="20">
        <f t="shared" si="5"/>
        <v>46.34044050000001</v>
      </c>
      <c r="O62" s="20">
        <f t="shared" si="5"/>
        <v>46.818177000000006</v>
      </c>
      <c r="P62" s="20">
        <f t="shared" si="4"/>
        <v>47.295913500000005</v>
      </c>
      <c r="Q62" s="21">
        <v>47.77365</v>
      </c>
    </row>
    <row r="63" spans="1:17" s="17" customFormat="1" ht="17.25" customHeight="1">
      <c r="A63" s="34">
        <v>14152</v>
      </c>
      <c r="B63" s="18" t="s">
        <v>12</v>
      </c>
      <c r="C63" s="19">
        <v>40</v>
      </c>
      <c r="D63" s="19" t="s">
        <v>24</v>
      </c>
      <c r="E63" s="19">
        <v>45</v>
      </c>
      <c r="F63" s="19">
        <v>148</v>
      </c>
      <c r="G63" s="19"/>
      <c r="H63" s="19" t="s">
        <v>86</v>
      </c>
      <c r="I63" s="20" t="s">
        <v>8</v>
      </c>
      <c r="J63" s="20">
        <f t="shared" si="5"/>
        <v>28.951157999999996</v>
      </c>
      <c r="K63" s="20">
        <f t="shared" si="5"/>
        <v>29.265844499999996</v>
      </c>
      <c r="L63" s="20">
        <f t="shared" si="5"/>
        <v>29.895217499999998</v>
      </c>
      <c r="M63" s="20">
        <f t="shared" si="5"/>
        <v>30.209903999999998</v>
      </c>
      <c r="N63" s="20">
        <f t="shared" si="5"/>
        <v>30.524590499999995</v>
      </c>
      <c r="O63" s="20">
        <f t="shared" si="5"/>
        <v>30.839276999999996</v>
      </c>
      <c r="P63" s="20">
        <f t="shared" si="4"/>
        <v>31.153963499999996</v>
      </c>
      <c r="Q63" s="21">
        <v>31.468649999999997</v>
      </c>
    </row>
    <row r="64" spans="1:17" s="17" customFormat="1" ht="17.25" customHeight="1">
      <c r="A64" s="34">
        <v>457674</v>
      </c>
      <c r="B64" s="18" t="s">
        <v>12</v>
      </c>
      <c r="C64" s="19">
        <v>60</v>
      </c>
      <c r="D64" s="19" t="s">
        <v>24</v>
      </c>
      <c r="E64" s="19">
        <v>50</v>
      </c>
      <c r="F64" s="19">
        <v>175</v>
      </c>
      <c r="G64" s="19"/>
      <c r="H64" s="19" t="s">
        <v>86</v>
      </c>
      <c r="I64" s="20" t="s">
        <v>8</v>
      </c>
      <c r="J64" s="20">
        <f aca="true" t="shared" si="6" ref="J64:O74">$Q64-$Q64*J$14</f>
        <v>45.951838</v>
      </c>
      <c r="K64" s="20">
        <f t="shared" si="6"/>
        <v>46.4513145</v>
      </c>
      <c r="L64" s="20">
        <f t="shared" si="6"/>
        <v>47.4502675</v>
      </c>
      <c r="M64" s="20">
        <f t="shared" si="6"/>
        <v>47.949744</v>
      </c>
      <c r="N64" s="20">
        <f t="shared" si="6"/>
        <v>48.4492205</v>
      </c>
      <c r="O64" s="20">
        <f t="shared" si="6"/>
        <v>48.948697</v>
      </c>
      <c r="P64" s="20">
        <f t="shared" si="4"/>
        <v>49.4481735</v>
      </c>
      <c r="Q64" s="21">
        <v>49.94765</v>
      </c>
    </row>
    <row r="65" spans="1:17" s="17" customFormat="1" ht="17.25" customHeight="1">
      <c r="A65" s="34">
        <v>452555</v>
      </c>
      <c r="B65" s="18" t="s">
        <v>12</v>
      </c>
      <c r="C65" s="19">
        <v>149</v>
      </c>
      <c r="D65" s="19" t="s">
        <v>24</v>
      </c>
      <c r="E65" s="19">
        <v>150</v>
      </c>
      <c r="F65" s="19">
        <v>150</v>
      </c>
      <c r="G65" s="19"/>
      <c r="H65" s="19" t="s">
        <v>86</v>
      </c>
      <c r="I65" s="20" t="s">
        <v>8</v>
      </c>
      <c r="J65" s="20">
        <f t="shared" si="6"/>
        <v>115.95463799999999</v>
      </c>
      <c r="K65" s="20">
        <f t="shared" si="6"/>
        <v>117.21501449999998</v>
      </c>
      <c r="L65" s="20">
        <f t="shared" si="6"/>
        <v>119.73576749999998</v>
      </c>
      <c r="M65" s="20">
        <f t="shared" si="6"/>
        <v>120.99614399999999</v>
      </c>
      <c r="N65" s="20">
        <f t="shared" si="6"/>
        <v>122.25652049999998</v>
      </c>
      <c r="O65" s="20">
        <f t="shared" si="6"/>
        <v>123.51689699999999</v>
      </c>
      <c r="P65" s="20">
        <f t="shared" si="4"/>
        <v>124.77727349999998</v>
      </c>
      <c r="Q65" s="21">
        <v>126.03764999999999</v>
      </c>
    </row>
    <row r="66" spans="1:17" s="17" customFormat="1" ht="17.25" customHeight="1">
      <c r="A66">
        <v>799238</v>
      </c>
      <c r="B66" s="18" t="s">
        <v>31</v>
      </c>
      <c r="C66" s="19">
        <v>236</v>
      </c>
      <c r="D66" s="19" t="s">
        <v>24</v>
      </c>
      <c r="E66" s="19">
        <v>220</v>
      </c>
      <c r="F66" s="19">
        <v>144</v>
      </c>
      <c r="G66" s="19"/>
      <c r="H66" s="19" t="s">
        <v>86</v>
      </c>
      <c r="I66" s="20" t="s">
        <v>8</v>
      </c>
      <c r="J66" s="20">
        <f t="shared" si="6"/>
        <v>259.960398</v>
      </c>
      <c r="K66" s="20">
        <f t="shared" si="6"/>
        <v>262.7860545</v>
      </c>
      <c r="L66" s="20">
        <f t="shared" si="6"/>
        <v>268.4373675</v>
      </c>
      <c r="M66" s="20">
        <f t="shared" si="6"/>
        <v>271.26302400000003</v>
      </c>
      <c r="N66" s="20">
        <f t="shared" si="6"/>
        <v>274.0886805</v>
      </c>
      <c r="O66" s="20">
        <f t="shared" si="6"/>
        <v>276.914337</v>
      </c>
      <c r="P66" s="20">
        <f t="shared" si="4"/>
        <v>279.7399935</v>
      </c>
      <c r="Q66" s="21">
        <v>282.56565</v>
      </c>
    </row>
    <row r="67" spans="1:17" s="17" customFormat="1" ht="17.25" customHeight="1">
      <c r="A67" s="34">
        <v>518664</v>
      </c>
      <c r="B67" s="18" t="s">
        <v>15</v>
      </c>
      <c r="C67" s="19">
        <v>273</v>
      </c>
      <c r="D67" s="19" t="s">
        <v>24</v>
      </c>
      <c r="E67" s="19">
        <v>220</v>
      </c>
      <c r="F67" s="19">
        <v>120</v>
      </c>
      <c r="G67" s="19"/>
      <c r="H67" s="19" t="s">
        <v>86</v>
      </c>
      <c r="I67" s="20" t="s">
        <v>8</v>
      </c>
      <c r="J67" s="20">
        <f t="shared" si="6"/>
        <v>239.959598</v>
      </c>
      <c r="K67" s="20">
        <f t="shared" si="6"/>
        <v>242.5678545</v>
      </c>
      <c r="L67" s="20">
        <f t="shared" si="6"/>
        <v>247.7843675</v>
      </c>
      <c r="M67" s="20">
        <f t="shared" si="6"/>
        <v>250.39262399999998</v>
      </c>
      <c r="N67" s="20">
        <f t="shared" si="6"/>
        <v>253.0008805</v>
      </c>
      <c r="O67" s="20">
        <f t="shared" si="6"/>
        <v>255.609137</v>
      </c>
      <c r="P67" s="20">
        <f t="shared" si="4"/>
        <v>258.2173935</v>
      </c>
      <c r="Q67" s="21">
        <v>260.82565</v>
      </c>
    </row>
    <row r="68" spans="1:17" s="17" customFormat="1" ht="17.25" customHeight="1">
      <c r="A68" s="34">
        <v>454926</v>
      </c>
      <c r="B68" s="18" t="s">
        <v>17</v>
      </c>
      <c r="C68" s="19">
        <v>126</v>
      </c>
      <c r="D68" s="19" t="s">
        <v>24</v>
      </c>
      <c r="E68" s="19">
        <v>80</v>
      </c>
      <c r="F68" s="19">
        <v>144</v>
      </c>
      <c r="G68" s="19"/>
      <c r="H68" s="19"/>
      <c r="I68" s="20" t="s">
        <v>8</v>
      </c>
      <c r="J68" s="20">
        <f t="shared" si="6"/>
        <v>83.953358</v>
      </c>
      <c r="K68" s="20">
        <f t="shared" si="6"/>
        <v>84.8658945</v>
      </c>
      <c r="L68" s="20">
        <f t="shared" si="6"/>
        <v>86.6909675</v>
      </c>
      <c r="M68" s="20">
        <f t="shared" si="6"/>
        <v>87.60350399999999</v>
      </c>
      <c r="N68" s="20">
        <f t="shared" si="6"/>
        <v>88.51604049999999</v>
      </c>
      <c r="O68" s="20">
        <f t="shared" si="6"/>
        <v>89.42857699999999</v>
      </c>
      <c r="P68" s="20">
        <f t="shared" si="4"/>
        <v>90.34111349999999</v>
      </c>
      <c r="Q68" s="21">
        <v>91.25365</v>
      </c>
    </row>
    <row r="69" spans="1:17" s="17" customFormat="1" ht="17.25" customHeight="1">
      <c r="A69" s="34">
        <v>71005</v>
      </c>
      <c r="B69" s="18" t="s">
        <v>17</v>
      </c>
      <c r="C69" s="19">
        <v>3992</v>
      </c>
      <c r="D69" s="19" t="s">
        <v>24</v>
      </c>
      <c r="E69" s="19">
        <v>80</v>
      </c>
      <c r="F69" s="19">
        <v>170</v>
      </c>
      <c r="G69" s="19"/>
      <c r="H69" s="19"/>
      <c r="I69" s="20" t="s">
        <v>8</v>
      </c>
      <c r="J69" s="20">
        <f t="shared" si="6"/>
        <v>108.954358</v>
      </c>
      <c r="K69" s="20">
        <f t="shared" si="6"/>
        <v>110.1386445</v>
      </c>
      <c r="L69" s="20">
        <f t="shared" si="6"/>
        <v>112.50721750000001</v>
      </c>
      <c r="M69" s="20">
        <f t="shared" si="6"/>
        <v>113.69150400000001</v>
      </c>
      <c r="N69" s="20">
        <f t="shared" si="6"/>
        <v>114.87579050000001</v>
      </c>
      <c r="O69" s="20">
        <f t="shared" si="6"/>
        <v>116.060077</v>
      </c>
      <c r="P69" s="20">
        <f t="shared" si="4"/>
        <v>117.2443635</v>
      </c>
      <c r="Q69" s="21">
        <v>118.42865</v>
      </c>
    </row>
    <row r="70" spans="1:17" s="17" customFormat="1" ht="17.25" customHeight="1">
      <c r="A70" s="34">
        <v>65380</v>
      </c>
      <c r="B70" s="18" t="s">
        <v>17</v>
      </c>
      <c r="C70" s="19">
        <v>115</v>
      </c>
      <c r="D70" s="19" t="s">
        <v>24</v>
      </c>
      <c r="E70" s="19">
        <v>150</v>
      </c>
      <c r="F70" s="19">
        <v>172</v>
      </c>
      <c r="G70" s="19"/>
      <c r="H70" s="19" t="s">
        <v>86</v>
      </c>
      <c r="I70" s="20" t="s">
        <v>8</v>
      </c>
      <c r="J70" s="20">
        <f t="shared" si="6"/>
        <v>169.956798</v>
      </c>
      <c r="K70" s="20">
        <f t="shared" si="6"/>
        <v>171.80415449999998</v>
      </c>
      <c r="L70" s="20">
        <f t="shared" si="6"/>
        <v>175.4988675</v>
      </c>
      <c r="M70" s="20">
        <f t="shared" si="6"/>
        <v>177.346224</v>
      </c>
      <c r="N70" s="20">
        <f t="shared" si="6"/>
        <v>179.1935805</v>
      </c>
      <c r="O70" s="20">
        <f t="shared" si="6"/>
        <v>181.04093699999999</v>
      </c>
      <c r="P70" s="20">
        <f t="shared" si="4"/>
        <v>182.8882935</v>
      </c>
      <c r="Q70" s="21">
        <v>184.73565</v>
      </c>
    </row>
    <row r="71" spans="1:17" s="17" customFormat="1" ht="17.25" customHeight="1">
      <c r="A71" s="34">
        <v>452574</v>
      </c>
      <c r="B71" s="18" t="s">
        <v>17</v>
      </c>
      <c r="C71" s="19">
        <v>127</v>
      </c>
      <c r="D71" s="19" t="s">
        <v>24</v>
      </c>
      <c r="E71" s="19">
        <v>150</v>
      </c>
      <c r="F71" s="19">
        <v>138</v>
      </c>
      <c r="G71" s="19"/>
      <c r="H71" s="19" t="s">
        <v>86</v>
      </c>
      <c r="I71" s="20" t="s">
        <v>8</v>
      </c>
      <c r="J71" s="20">
        <f t="shared" si="6"/>
        <v>153.95615799999996</v>
      </c>
      <c r="K71" s="20">
        <f t="shared" si="6"/>
        <v>155.62959449999997</v>
      </c>
      <c r="L71" s="20">
        <f t="shared" si="6"/>
        <v>158.97646749999996</v>
      </c>
      <c r="M71" s="20">
        <f t="shared" si="6"/>
        <v>160.64990399999996</v>
      </c>
      <c r="N71" s="20">
        <f t="shared" si="6"/>
        <v>162.32334049999997</v>
      </c>
      <c r="O71" s="20">
        <f t="shared" si="6"/>
        <v>163.99677699999998</v>
      </c>
      <c r="P71" s="20">
        <f t="shared" si="4"/>
        <v>165.67021349999996</v>
      </c>
      <c r="Q71" s="21">
        <v>167.34364999999997</v>
      </c>
    </row>
    <row r="72" spans="1:17" s="17" customFormat="1" ht="17.25" customHeight="1">
      <c r="A72" s="34">
        <v>12741</v>
      </c>
      <c r="B72" s="18" t="s">
        <v>32</v>
      </c>
      <c r="C72" s="19">
        <v>117</v>
      </c>
      <c r="D72" s="19" t="s">
        <v>24</v>
      </c>
      <c r="E72" s="19">
        <v>75</v>
      </c>
      <c r="F72" s="19">
        <v>167</v>
      </c>
      <c r="G72" s="19"/>
      <c r="H72" s="19"/>
      <c r="I72" s="20" t="s">
        <v>8</v>
      </c>
      <c r="J72" s="20">
        <f t="shared" si="6"/>
        <v>74.95299800000001</v>
      </c>
      <c r="K72" s="20">
        <f t="shared" si="6"/>
        <v>75.76770450000001</v>
      </c>
      <c r="L72" s="20">
        <f t="shared" si="6"/>
        <v>77.39711750000001</v>
      </c>
      <c r="M72" s="20">
        <f t="shared" si="6"/>
        <v>78.21182400000001</v>
      </c>
      <c r="N72" s="20">
        <f t="shared" si="6"/>
        <v>79.0265305</v>
      </c>
      <c r="O72" s="20">
        <f t="shared" si="6"/>
        <v>79.841237</v>
      </c>
      <c r="P72" s="20">
        <f t="shared" si="4"/>
        <v>80.6559435</v>
      </c>
      <c r="Q72" s="21">
        <v>81.47065</v>
      </c>
    </row>
    <row r="73" spans="1:17" s="17" customFormat="1" ht="17.25" customHeight="1">
      <c r="A73" s="34">
        <v>16775</v>
      </c>
      <c r="B73" s="18" t="s">
        <v>32</v>
      </c>
      <c r="C73" s="19">
        <v>514</v>
      </c>
      <c r="D73" s="19" t="s">
        <v>24</v>
      </c>
      <c r="E73" s="19">
        <v>90</v>
      </c>
      <c r="F73" s="19">
        <v>180</v>
      </c>
      <c r="G73" s="19"/>
      <c r="H73" s="19" t="s">
        <v>86</v>
      </c>
      <c r="I73" s="20" t="s">
        <v>8</v>
      </c>
      <c r="J73" s="20">
        <f t="shared" si="6"/>
        <v>94.953798</v>
      </c>
      <c r="K73" s="20">
        <f t="shared" si="6"/>
        <v>95.9859045</v>
      </c>
      <c r="L73" s="20">
        <f t="shared" si="6"/>
        <v>98.0501175</v>
      </c>
      <c r="M73" s="20">
        <f t="shared" si="6"/>
        <v>99.082224</v>
      </c>
      <c r="N73" s="20">
        <f t="shared" si="6"/>
        <v>100.1143305</v>
      </c>
      <c r="O73" s="20">
        <f t="shared" si="6"/>
        <v>101.146437</v>
      </c>
      <c r="P73" s="20">
        <f t="shared" si="4"/>
        <v>102.1785435</v>
      </c>
      <c r="Q73" s="21">
        <v>103.21065</v>
      </c>
    </row>
    <row r="74" spans="1:17" s="17" customFormat="1" ht="17.25" customHeight="1" thickBot="1">
      <c r="A74" s="34">
        <v>453995</v>
      </c>
      <c r="B74" s="18" t="s">
        <v>32</v>
      </c>
      <c r="C74" s="19">
        <v>525</v>
      </c>
      <c r="D74" s="19" t="s">
        <v>24</v>
      </c>
      <c r="E74" s="19">
        <v>150</v>
      </c>
      <c r="F74" s="19">
        <v>183</v>
      </c>
      <c r="G74" s="19"/>
      <c r="H74" s="19" t="s">
        <v>86</v>
      </c>
      <c r="I74" s="20" t="s">
        <v>8</v>
      </c>
      <c r="J74" s="20">
        <f t="shared" si="6"/>
        <v>169.956798</v>
      </c>
      <c r="K74" s="20">
        <f t="shared" si="6"/>
        <v>171.80415449999998</v>
      </c>
      <c r="L74" s="20">
        <f t="shared" si="6"/>
        <v>175.4988675</v>
      </c>
      <c r="M74" s="20">
        <f t="shared" si="6"/>
        <v>177.346224</v>
      </c>
      <c r="N74" s="20">
        <f t="shared" si="6"/>
        <v>179.1935805</v>
      </c>
      <c r="O74" s="20">
        <f t="shared" si="6"/>
        <v>181.04093699999999</v>
      </c>
      <c r="P74" s="20">
        <f t="shared" si="4"/>
        <v>182.8882935</v>
      </c>
      <c r="Q74" s="21">
        <v>184.73565</v>
      </c>
    </row>
    <row r="75" spans="1:17" s="17" customFormat="1" ht="17.25" customHeight="1" thickBot="1">
      <c r="A75" s="33"/>
      <c r="B75" s="46" t="s">
        <v>33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8"/>
    </row>
    <row r="76" spans="1:17" s="3" customFormat="1" ht="24.75" customHeight="1">
      <c r="A76" s="35">
        <v>740088</v>
      </c>
      <c r="B76" s="38" t="s">
        <v>12</v>
      </c>
      <c r="C76" s="39">
        <v>149</v>
      </c>
      <c r="D76" s="22" t="s">
        <v>54</v>
      </c>
      <c r="E76" s="39">
        <v>150</v>
      </c>
      <c r="F76" s="39">
        <v>150</v>
      </c>
      <c r="G76" s="19" t="s">
        <v>50</v>
      </c>
      <c r="H76" s="19" t="s">
        <v>86</v>
      </c>
      <c r="I76" s="20" t="s">
        <v>8</v>
      </c>
      <c r="J76" s="20">
        <f aca="true" t="shared" si="7" ref="J76:P85">$Q76-$Q76*J$14</f>
        <v>135.955438</v>
      </c>
      <c r="K76" s="20">
        <f t="shared" si="7"/>
        <v>137.4332145</v>
      </c>
      <c r="L76" s="20">
        <f t="shared" si="7"/>
        <v>140.3887675</v>
      </c>
      <c r="M76" s="20">
        <f t="shared" si="7"/>
        <v>141.866544</v>
      </c>
      <c r="N76" s="20">
        <f t="shared" si="7"/>
        <v>143.34432049999998</v>
      </c>
      <c r="O76" s="20">
        <f t="shared" si="7"/>
        <v>144.82209699999999</v>
      </c>
      <c r="P76" s="20">
        <f t="shared" si="7"/>
        <v>146.2998735</v>
      </c>
      <c r="Q76" s="21">
        <v>147.77765</v>
      </c>
    </row>
    <row r="77" spans="1:17" s="17" customFormat="1" ht="17.25" customHeight="1">
      <c r="A77" s="34">
        <v>533893</v>
      </c>
      <c r="B77" s="18" t="s">
        <v>27</v>
      </c>
      <c r="C77" s="19">
        <v>90</v>
      </c>
      <c r="D77" s="19" t="s">
        <v>69</v>
      </c>
      <c r="E77" s="19">
        <v>90</v>
      </c>
      <c r="F77" s="19">
        <v>230</v>
      </c>
      <c r="G77" s="19" t="s">
        <v>35</v>
      </c>
      <c r="H77" s="19" t="s">
        <v>86</v>
      </c>
      <c r="I77" s="20" t="s">
        <v>8</v>
      </c>
      <c r="J77" s="20">
        <f t="shared" si="7"/>
        <v>109.954398</v>
      </c>
      <c r="K77" s="20">
        <f t="shared" si="7"/>
        <v>111.1495545</v>
      </c>
      <c r="L77" s="20">
        <f t="shared" si="7"/>
        <v>113.5398675</v>
      </c>
      <c r="M77" s="20">
        <f t="shared" si="7"/>
        <v>114.735024</v>
      </c>
      <c r="N77" s="20">
        <f t="shared" si="7"/>
        <v>115.93018049999999</v>
      </c>
      <c r="O77" s="20">
        <f t="shared" si="7"/>
        <v>117.12533699999999</v>
      </c>
      <c r="P77" s="20">
        <f t="shared" si="7"/>
        <v>118.3204935</v>
      </c>
      <c r="Q77" s="21">
        <v>119.51565</v>
      </c>
    </row>
    <row r="78" spans="1:17" s="17" customFormat="1" ht="17.25" customHeight="1">
      <c r="A78" s="34">
        <v>175265</v>
      </c>
      <c r="B78" s="18" t="s">
        <v>26</v>
      </c>
      <c r="C78" s="19">
        <v>98</v>
      </c>
      <c r="D78" s="19" t="s">
        <v>69</v>
      </c>
      <c r="E78" s="19">
        <v>85</v>
      </c>
      <c r="F78" s="19">
        <v>191</v>
      </c>
      <c r="G78" s="19" t="s">
        <v>35</v>
      </c>
      <c r="H78" s="19" t="s">
        <v>86</v>
      </c>
      <c r="I78" s="20" t="s">
        <v>8</v>
      </c>
      <c r="J78" s="20">
        <f t="shared" si="7"/>
        <v>89.953598</v>
      </c>
      <c r="K78" s="20">
        <f t="shared" si="7"/>
        <v>90.9313545</v>
      </c>
      <c r="L78" s="20">
        <f t="shared" si="7"/>
        <v>92.8868675</v>
      </c>
      <c r="M78" s="20">
        <f t="shared" si="7"/>
        <v>93.86462399999999</v>
      </c>
      <c r="N78" s="20">
        <f t="shared" si="7"/>
        <v>94.8423805</v>
      </c>
      <c r="O78" s="20">
        <f t="shared" si="7"/>
        <v>95.820137</v>
      </c>
      <c r="P78" s="20">
        <f t="shared" si="7"/>
        <v>96.7978935</v>
      </c>
      <c r="Q78" s="21">
        <v>97.77565</v>
      </c>
    </row>
    <row r="79" spans="1:17" s="17" customFormat="1" ht="17.25" customHeight="1">
      <c r="A79" s="34">
        <v>464796</v>
      </c>
      <c r="B79" s="18" t="s">
        <v>26</v>
      </c>
      <c r="C79" s="19">
        <v>98</v>
      </c>
      <c r="D79" s="19" t="s">
        <v>69</v>
      </c>
      <c r="E79" s="19">
        <v>85</v>
      </c>
      <c r="F79" s="19">
        <v>191</v>
      </c>
      <c r="G79" s="19" t="s">
        <v>34</v>
      </c>
      <c r="H79" s="19" t="s">
        <v>86</v>
      </c>
      <c r="I79" s="20" t="s">
        <v>8</v>
      </c>
      <c r="J79" s="20">
        <f t="shared" si="7"/>
        <v>83.953358</v>
      </c>
      <c r="K79" s="20">
        <f t="shared" si="7"/>
        <v>84.8658945</v>
      </c>
      <c r="L79" s="20">
        <f t="shared" si="7"/>
        <v>86.6909675</v>
      </c>
      <c r="M79" s="20">
        <f t="shared" si="7"/>
        <v>87.60350399999999</v>
      </c>
      <c r="N79" s="20">
        <f t="shared" si="7"/>
        <v>88.51604049999999</v>
      </c>
      <c r="O79" s="20">
        <f t="shared" si="7"/>
        <v>89.42857699999999</v>
      </c>
      <c r="P79" s="20">
        <f t="shared" si="7"/>
        <v>90.34111349999999</v>
      </c>
      <c r="Q79" s="21">
        <v>91.25365</v>
      </c>
    </row>
    <row r="80" spans="1:17" s="17" customFormat="1" ht="17.25" customHeight="1">
      <c r="A80" s="34">
        <v>619668</v>
      </c>
      <c r="B80" s="18" t="s">
        <v>16</v>
      </c>
      <c r="C80" s="19">
        <v>44</v>
      </c>
      <c r="D80" s="19" t="s">
        <v>69</v>
      </c>
      <c r="E80" s="19">
        <v>95</v>
      </c>
      <c r="F80" s="19">
        <v>100</v>
      </c>
      <c r="G80" s="19" t="s">
        <v>34</v>
      </c>
      <c r="H80" s="19" t="s">
        <v>86</v>
      </c>
      <c r="I80" s="20" t="s">
        <v>8</v>
      </c>
      <c r="J80" s="20">
        <f t="shared" si="7"/>
        <v>71.952878</v>
      </c>
      <c r="K80" s="20">
        <f t="shared" si="7"/>
        <v>72.73497449999999</v>
      </c>
      <c r="L80" s="20">
        <f t="shared" si="7"/>
        <v>74.2991675</v>
      </c>
      <c r="M80" s="20">
        <f t="shared" si="7"/>
        <v>75.08126399999999</v>
      </c>
      <c r="N80" s="20">
        <f t="shared" si="7"/>
        <v>75.8633605</v>
      </c>
      <c r="O80" s="20">
        <f t="shared" si="7"/>
        <v>76.645457</v>
      </c>
      <c r="P80" s="20">
        <f t="shared" si="7"/>
        <v>77.4275535</v>
      </c>
      <c r="Q80" s="21">
        <v>78.20965</v>
      </c>
    </row>
    <row r="81" spans="1:17" s="17" customFormat="1" ht="17.25" customHeight="1">
      <c r="A81" s="34">
        <v>459670</v>
      </c>
      <c r="B81" s="18" t="s">
        <v>16</v>
      </c>
      <c r="C81" s="19">
        <v>43</v>
      </c>
      <c r="D81" s="19" t="s">
        <v>69</v>
      </c>
      <c r="E81" s="19">
        <v>80</v>
      </c>
      <c r="F81" s="19">
        <v>100</v>
      </c>
      <c r="G81" s="19" t="s">
        <v>34</v>
      </c>
      <c r="H81" s="19" t="s">
        <v>86</v>
      </c>
      <c r="I81" s="20" t="s">
        <v>8</v>
      </c>
      <c r="J81" s="20">
        <f t="shared" si="7"/>
        <v>60.952438</v>
      </c>
      <c r="K81" s="20">
        <f t="shared" si="7"/>
        <v>61.6149645</v>
      </c>
      <c r="L81" s="20">
        <f t="shared" si="7"/>
        <v>62.9400175</v>
      </c>
      <c r="M81" s="20">
        <f t="shared" si="7"/>
        <v>63.602544</v>
      </c>
      <c r="N81" s="20">
        <f t="shared" si="7"/>
        <v>64.26507050000001</v>
      </c>
      <c r="O81" s="20">
        <f t="shared" si="7"/>
        <v>64.927597</v>
      </c>
      <c r="P81" s="20">
        <f t="shared" si="7"/>
        <v>65.5901235</v>
      </c>
      <c r="Q81" s="21">
        <v>66.25265</v>
      </c>
    </row>
    <row r="82" spans="1:17" s="17" customFormat="1" ht="17.25" customHeight="1">
      <c r="A82" s="34">
        <v>432998</v>
      </c>
      <c r="B82" s="18" t="s">
        <v>17</v>
      </c>
      <c r="C82" s="19">
        <v>115</v>
      </c>
      <c r="D82" s="19" t="s">
        <v>69</v>
      </c>
      <c r="E82" s="19">
        <v>150</v>
      </c>
      <c r="F82" s="19">
        <v>172</v>
      </c>
      <c r="G82" s="19" t="s">
        <v>37</v>
      </c>
      <c r="H82" s="19" t="s">
        <v>86</v>
      </c>
      <c r="I82" s="20" t="s">
        <v>8</v>
      </c>
      <c r="J82" s="20">
        <f t="shared" si="7"/>
        <v>189.95759799999996</v>
      </c>
      <c r="K82" s="20">
        <f t="shared" si="7"/>
        <v>192.02235449999998</v>
      </c>
      <c r="L82" s="20">
        <f t="shared" si="7"/>
        <v>196.15186749999998</v>
      </c>
      <c r="M82" s="20">
        <f t="shared" si="7"/>
        <v>198.21662399999997</v>
      </c>
      <c r="N82" s="20">
        <f t="shared" si="7"/>
        <v>200.28138049999998</v>
      </c>
      <c r="O82" s="20">
        <f t="shared" si="7"/>
        <v>202.34613699999997</v>
      </c>
      <c r="P82" s="20">
        <f t="shared" si="7"/>
        <v>204.4108935</v>
      </c>
      <c r="Q82" s="21">
        <v>206.47564999999997</v>
      </c>
    </row>
    <row r="83" spans="1:17" s="17" customFormat="1" ht="17.25" customHeight="1">
      <c r="A83" s="34">
        <v>433545</v>
      </c>
      <c r="B83" s="18" t="s">
        <v>17</v>
      </c>
      <c r="C83" s="19">
        <v>126</v>
      </c>
      <c r="D83" s="19" t="s">
        <v>69</v>
      </c>
      <c r="E83" s="19">
        <v>80</v>
      </c>
      <c r="F83" s="19">
        <v>144</v>
      </c>
      <c r="G83" s="19" t="s">
        <v>37</v>
      </c>
      <c r="H83" s="19"/>
      <c r="I83" s="20" t="s">
        <v>8</v>
      </c>
      <c r="J83" s="20">
        <f t="shared" si="7"/>
        <v>84.95339799999999</v>
      </c>
      <c r="K83" s="20">
        <f t="shared" si="7"/>
        <v>85.87680449999999</v>
      </c>
      <c r="L83" s="20">
        <f t="shared" si="7"/>
        <v>87.7236175</v>
      </c>
      <c r="M83" s="20">
        <f t="shared" si="7"/>
        <v>88.647024</v>
      </c>
      <c r="N83" s="20">
        <f t="shared" si="7"/>
        <v>89.5704305</v>
      </c>
      <c r="O83" s="20">
        <f t="shared" si="7"/>
        <v>90.493837</v>
      </c>
      <c r="P83" s="20">
        <f t="shared" si="7"/>
        <v>91.4172435</v>
      </c>
      <c r="Q83" s="21">
        <v>92.34065</v>
      </c>
    </row>
    <row r="84" spans="1:17" s="17" customFormat="1" ht="17.25" customHeight="1">
      <c r="A84" s="34">
        <v>433593</v>
      </c>
      <c r="B84" s="18" t="s">
        <v>17</v>
      </c>
      <c r="C84" s="19">
        <v>127</v>
      </c>
      <c r="D84" s="19" t="s">
        <v>69</v>
      </c>
      <c r="E84" s="19">
        <v>150</v>
      </c>
      <c r="F84" s="19">
        <v>138</v>
      </c>
      <c r="G84" s="19" t="s">
        <v>37</v>
      </c>
      <c r="H84" s="19" t="s">
        <v>86</v>
      </c>
      <c r="I84" s="20" t="s">
        <v>8</v>
      </c>
      <c r="J84" s="20">
        <f t="shared" si="7"/>
        <v>154.95619799999997</v>
      </c>
      <c r="K84" s="20">
        <f t="shared" si="7"/>
        <v>156.6405045</v>
      </c>
      <c r="L84" s="20">
        <f t="shared" si="7"/>
        <v>160.00911749999997</v>
      </c>
      <c r="M84" s="20">
        <f t="shared" si="7"/>
        <v>161.693424</v>
      </c>
      <c r="N84" s="20">
        <f t="shared" si="7"/>
        <v>163.37773049999998</v>
      </c>
      <c r="O84" s="20">
        <f t="shared" si="7"/>
        <v>165.06203699999998</v>
      </c>
      <c r="P84" s="20">
        <f t="shared" si="7"/>
        <v>166.7463435</v>
      </c>
      <c r="Q84" s="21">
        <v>168.43064999999999</v>
      </c>
    </row>
    <row r="85" spans="1:17" s="17" customFormat="1" ht="17.25" customHeight="1">
      <c r="A85" s="34">
        <v>440496</v>
      </c>
      <c r="B85" s="18" t="s">
        <v>17</v>
      </c>
      <c r="C85" s="19">
        <v>3992</v>
      </c>
      <c r="D85" s="19" t="s">
        <v>69</v>
      </c>
      <c r="E85" s="19">
        <v>80</v>
      </c>
      <c r="F85" s="19">
        <v>170</v>
      </c>
      <c r="G85" s="19" t="s">
        <v>37</v>
      </c>
      <c r="H85" s="19"/>
      <c r="I85" s="20" t="s">
        <v>8</v>
      </c>
      <c r="J85" s="20">
        <f t="shared" si="7"/>
        <v>109.954398</v>
      </c>
      <c r="K85" s="20">
        <f t="shared" si="7"/>
        <v>111.1495545</v>
      </c>
      <c r="L85" s="20">
        <f t="shared" si="7"/>
        <v>113.5398675</v>
      </c>
      <c r="M85" s="20">
        <f t="shared" si="7"/>
        <v>114.735024</v>
      </c>
      <c r="N85" s="20">
        <f t="shared" si="7"/>
        <v>115.93018049999999</v>
      </c>
      <c r="O85" s="20">
        <f t="shared" si="7"/>
        <v>117.12533699999999</v>
      </c>
      <c r="P85" s="20">
        <f t="shared" si="7"/>
        <v>118.3204935</v>
      </c>
      <c r="Q85" s="21">
        <v>119.51565</v>
      </c>
    </row>
    <row r="86" spans="1:17" s="17" customFormat="1" ht="17.25" customHeight="1">
      <c r="A86" s="34">
        <v>13887</v>
      </c>
      <c r="B86" s="18" t="s">
        <v>32</v>
      </c>
      <c r="C86" s="19">
        <v>117</v>
      </c>
      <c r="D86" s="19" t="s">
        <v>69</v>
      </c>
      <c r="E86" s="19">
        <v>75</v>
      </c>
      <c r="F86" s="19">
        <v>167</v>
      </c>
      <c r="G86" s="19" t="s">
        <v>34</v>
      </c>
      <c r="H86" s="19"/>
      <c r="I86" s="20" t="s">
        <v>8</v>
      </c>
      <c r="J86" s="20">
        <f aca="true" t="shared" si="8" ref="J86:P91">$Q86-$Q86*J$14</f>
        <v>83.953358</v>
      </c>
      <c r="K86" s="20">
        <f t="shared" si="8"/>
        <v>84.8658945</v>
      </c>
      <c r="L86" s="20">
        <f t="shared" si="8"/>
        <v>86.6909675</v>
      </c>
      <c r="M86" s="20">
        <f t="shared" si="8"/>
        <v>87.60350399999999</v>
      </c>
      <c r="N86" s="20">
        <f t="shared" si="8"/>
        <v>88.51604049999999</v>
      </c>
      <c r="O86" s="20">
        <f t="shared" si="8"/>
        <v>89.42857699999999</v>
      </c>
      <c r="P86" s="20">
        <f t="shared" si="8"/>
        <v>90.34111349999999</v>
      </c>
      <c r="Q86" s="21">
        <v>91.25365</v>
      </c>
    </row>
    <row r="87" spans="1:17" s="17" customFormat="1" ht="17.25" customHeight="1">
      <c r="A87" s="34">
        <v>12664</v>
      </c>
      <c r="B87" s="18" t="s">
        <v>32</v>
      </c>
      <c r="C87" s="19">
        <v>117</v>
      </c>
      <c r="D87" s="19" t="s">
        <v>69</v>
      </c>
      <c r="E87" s="19">
        <v>75</v>
      </c>
      <c r="F87" s="19">
        <v>167</v>
      </c>
      <c r="G87" s="19" t="s">
        <v>37</v>
      </c>
      <c r="H87" s="19"/>
      <c r="I87" s="20" t="s">
        <v>8</v>
      </c>
      <c r="J87" s="20">
        <f t="shared" si="8"/>
        <v>83.953358</v>
      </c>
      <c r="K87" s="20">
        <f t="shared" si="8"/>
        <v>84.8658945</v>
      </c>
      <c r="L87" s="20">
        <f t="shared" si="8"/>
        <v>86.6909675</v>
      </c>
      <c r="M87" s="20">
        <f t="shared" si="8"/>
        <v>87.60350399999999</v>
      </c>
      <c r="N87" s="20">
        <f t="shared" si="8"/>
        <v>88.51604049999999</v>
      </c>
      <c r="O87" s="20">
        <f t="shared" si="8"/>
        <v>89.42857699999999</v>
      </c>
      <c r="P87" s="20">
        <f t="shared" si="8"/>
        <v>90.34111349999999</v>
      </c>
      <c r="Q87" s="21">
        <v>91.25365</v>
      </c>
    </row>
    <row r="88" spans="1:17" s="17" customFormat="1" ht="17.25" customHeight="1">
      <c r="A88" s="34">
        <v>35517</v>
      </c>
      <c r="B88" s="18" t="s">
        <v>32</v>
      </c>
      <c r="C88" s="19">
        <v>117</v>
      </c>
      <c r="D88" s="19" t="s">
        <v>69</v>
      </c>
      <c r="E88" s="19">
        <v>75</v>
      </c>
      <c r="F88" s="19">
        <v>167</v>
      </c>
      <c r="G88" s="19" t="s">
        <v>35</v>
      </c>
      <c r="H88" s="19"/>
      <c r="I88" s="20" t="s">
        <v>8</v>
      </c>
      <c r="J88" s="20">
        <f t="shared" si="8"/>
        <v>89.953598</v>
      </c>
      <c r="K88" s="20">
        <f t="shared" si="8"/>
        <v>90.9313545</v>
      </c>
      <c r="L88" s="20">
        <f t="shared" si="8"/>
        <v>92.8868675</v>
      </c>
      <c r="M88" s="20">
        <f t="shared" si="8"/>
        <v>93.86462399999999</v>
      </c>
      <c r="N88" s="20">
        <f t="shared" si="8"/>
        <v>94.8423805</v>
      </c>
      <c r="O88" s="20">
        <f t="shared" si="8"/>
        <v>95.820137</v>
      </c>
      <c r="P88" s="20">
        <f t="shared" si="8"/>
        <v>96.7978935</v>
      </c>
      <c r="Q88" s="21">
        <v>97.77565</v>
      </c>
    </row>
    <row r="89" spans="1:17" s="17" customFormat="1" ht="17.25" customHeight="1">
      <c r="A89" s="34">
        <v>457676</v>
      </c>
      <c r="B89" s="18" t="s">
        <v>32</v>
      </c>
      <c r="C89" s="19">
        <v>514</v>
      </c>
      <c r="D89" s="19" t="s">
        <v>69</v>
      </c>
      <c r="E89" s="19">
        <v>90</v>
      </c>
      <c r="F89" s="19">
        <v>180</v>
      </c>
      <c r="G89" s="19" t="s">
        <v>34</v>
      </c>
      <c r="H89" s="19" t="s">
        <v>86</v>
      </c>
      <c r="I89" s="20" t="s">
        <v>8</v>
      </c>
      <c r="J89" s="20">
        <f t="shared" si="8"/>
        <v>99.953998</v>
      </c>
      <c r="K89" s="20">
        <f t="shared" si="8"/>
        <v>101.04045450000001</v>
      </c>
      <c r="L89" s="20">
        <f t="shared" si="8"/>
        <v>103.2133675</v>
      </c>
      <c r="M89" s="20">
        <f t="shared" si="8"/>
        <v>104.299824</v>
      </c>
      <c r="N89" s="20">
        <f t="shared" si="8"/>
        <v>105.3862805</v>
      </c>
      <c r="O89" s="20">
        <f t="shared" si="8"/>
        <v>106.47273700000001</v>
      </c>
      <c r="P89" s="20">
        <f t="shared" si="8"/>
        <v>107.5591935</v>
      </c>
      <c r="Q89" s="21">
        <v>108.64565</v>
      </c>
    </row>
    <row r="90" spans="1:17" s="17" customFormat="1" ht="17.25" customHeight="1">
      <c r="A90" s="34">
        <v>19246</v>
      </c>
      <c r="B90" s="18" t="s">
        <v>32</v>
      </c>
      <c r="C90" s="19">
        <v>514</v>
      </c>
      <c r="D90" s="19" t="s">
        <v>69</v>
      </c>
      <c r="E90" s="19">
        <v>90</v>
      </c>
      <c r="F90" s="19">
        <v>180</v>
      </c>
      <c r="G90" s="19" t="s">
        <v>37</v>
      </c>
      <c r="H90" s="19" t="s">
        <v>86</v>
      </c>
      <c r="I90" s="20" t="s">
        <v>8</v>
      </c>
      <c r="J90" s="20">
        <f t="shared" si="8"/>
        <v>99.953998</v>
      </c>
      <c r="K90" s="20">
        <f t="shared" si="8"/>
        <v>101.04045450000001</v>
      </c>
      <c r="L90" s="20">
        <f t="shared" si="8"/>
        <v>103.2133675</v>
      </c>
      <c r="M90" s="20">
        <f t="shared" si="8"/>
        <v>104.299824</v>
      </c>
      <c r="N90" s="20">
        <f t="shared" si="8"/>
        <v>105.3862805</v>
      </c>
      <c r="O90" s="20">
        <f t="shared" si="8"/>
        <v>106.47273700000001</v>
      </c>
      <c r="P90" s="20">
        <f t="shared" si="8"/>
        <v>107.5591935</v>
      </c>
      <c r="Q90" s="21">
        <v>108.64565</v>
      </c>
    </row>
    <row r="91" spans="1:17" s="17" customFormat="1" ht="17.25" customHeight="1" thickBot="1">
      <c r="A91" s="34">
        <v>112925</v>
      </c>
      <c r="B91" s="18" t="s">
        <v>32</v>
      </c>
      <c r="C91" s="19">
        <v>514</v>
      </c>
      <c r="D91" s="19" t="s">
        <v>69</v>
      </c>
      <c r="E91" s="19">
        <v>90</v>
      </c>
      <c r="F91" s="19">
        <v>180</v>
      </c>
      <c r="G91" s="19" t="s">
        <v>35</v>
      </c>
      <c r="H91" s="19" t="s">
        <v>86</v>
      </c>
      <c r="I91" s="20" t="s">
        <v>8</v>
      </c>
      <c r="J91" s="20">
        <f t="shared" si="8"/>
        <v>115.954638</v>
      </c>
      <c r="K91" s="20">
        <f t="shared" si="8"/>
        <v>117.2150145</v>
      </c>
      <c r="L91" s="20">
        <f t="shared" si="8"/>
        <v>119.7357675</v>
      </c>
      <c r="M91" s="20">
        <f t="shared" si="8"/>
        <v>120.996144</v>
      </c>
      <c r="N91" s="20">
        <f t="shared" si="8"/>
        <v>122.2565205</v>
      </c>
      <c r="O91" s="20">
        <f t="shared" si="8"/>
        <v>123.516897</v>
      </c>
      <c r="P91" s="20">
        <f t="shared" si="8"/>
        <v>124.77727349999999</v>
      </c>
      <c r="Q91" s="21">
        <v>126.03765</v>
      </c>
    </row>
    <row r="92" spans="1:17" s="17" customFormat="1" ht="17.25" customHeight="1" thickBot="1">
      <c r="A92" s="33"/>
      <c r="B92" s="46" t="s">
        <v>74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50"/>
    </row>
    <row r="93" spans="1:17" s="3" customFormat="1" ht="17.25" customHeight="1">
      <c r="A93" s="35">
        <v>562378</v>
      </c>
      <c r="B93" s="52" t="s">
        <v>12</v>
      </c>
      <c r="C93" s="54">
        <v>149</v>
      </c>
      <c r="D93" s="54" t="s">
        <v>48</v>
      </c>
      <c r="E93" s="54">
        <v>150</v>
      </c>
      <c r="F93" s="54">
        <v>150</v>
      </c>
      <c r="G93" s="19" t="s">
        <v>49</v>
      </c>
      <c r="H93" s="19" t="s">
        <v>86</v>
      </c>
      <c r="I93" s="20" t="s">
        <v>8</v>
      </c>
      <c r="J93" s="20">
        <f aca="true" t="shared" si="9" ref="J93:O102">$Q93-$Q93*J$14</f>
        <v>150.95603799999998</v>
      </c>
      <c r="K93" s="20">
        <f t="shared" si="9"/>
        <v>152.59686449999998</v>
      </c>
      <c r="L93" s="20">
        <f t="shared" si="9"/>
        <v>155.8785175</v>
      </c>
      <c r="M93" s="20">
        <f t="shared" si="9"/>
        <v>157.51934399999996</v>
      </c>
      <c r="N93" s="20">
        <f t="shared" si="9"/>
        <v>159.16017049999996</v>
      </c>
      <c r="O93" s="20">
        <f t="shared" si="9"/>
        <v>160.80099699999997</v>
      </c>
      <c r="P93" s="20">
        <f aca="true" t="shared" si="10" ref="P93:P111">$Q93-$Q93*P$14</f>
        <v>162.44182349999997</v>
      </c>
      <c r="Q93" s="21">
        <v>164.08264999999997</v>
      </c>
    </row>
    <row r="94" spans="1:17" s="3" customFormat="1" ht="17.25" customHeight="1">
      <c r="A94" s="35">
        <v>0</v>
      </c>
      <c r="B94" s="53"/>
      <c r="C94" s="55"/>
      <c r="D94" s="55"/>
      <c r="E94" s="55"/>
      <c r="F94" s="55"/>
      <c r="G94" s="19" t="s">
        <v>50</v>
      </c>
      <c r="H94" s="19" t="s">
        <v>86</v>
      </c>
      <c r="I94" s="20" t="s">
        <v>8</v>
      </c>
      <c r="J94" s="20">
        <f t="shared" si="9"/>
        <v>160.956438</v>
      </c>
      <c r="K94" s="20">
        <f t="shared" si="9"/>
        <v>162.70596449999996</v>
      </c>
      <c r="L94" s="20">
        <f t="shared" si="9"/>
        <v>166.20501749999997</v>
      </c>
      <c r="M94" s="20">
        <f t="shared" si="9"/>
        <v>167.95454399999997</v>
      </c>
      <c r="N94" s="20">
        <f t="shared" si="9"/>
        <v>169.70407049999997</v>
      </c>
      <c r="O94" s="20">
        <f t="shared" si="9"/>
        <v>171.45359699999997</v>
      </c>
      <c r="P94" s="20">
        <f t="shared" si="10"/>
        <v>173.20312349999998</v>
      </c>
      <c r="Q94" s="21">
        <v>174.95264999999998</v>
      </c>
    </row>
    <row r="95" spans="1:17" s="3" customFormat="1" ht="17.25" customHeight="1">
      <c r="A95" s="35">
        <v>917989</v>
      </c>
      <c r="B95" s="56" t="s">
        <v>31</v>
      </c>
      <c r="C95" s="59">
        <v>237</v>
      </c>
      <c r="D95" s="59" t="s">
        <v>48</v>
      </c>
      <c r="E95" s="59">
        <v>220</v>
      </c>
      <c r="F95" s="59">
        <v>144</v>
      </c>
      <c r="G95" s="19" t="s">
        <v>49</v>
      </c>
      <c r="H95" s="19" t="s">
        <v>86</v>
      </c>
      <c r="I95" s="20" t="s">
        <v>8</v>
      </c>
      <c r="J95" s="20">
        <f t="shared" si="9"/>
        <v>274.96099799999996</v>
      </c>
      <c r="K95" s="20">
        <f t="shared" si="9"/>
        <v>277.94970449999994</v>
      </c>
      <c r="L95" s="20">
        <f t="shared" si="9"/>
        <v>283.92711749999995</v>
      </c>
      <c r="M95" s="20">
        <f t="shared" si="9"/>
        <v>286.91582399999993</v>
      </c>
      <c r="N95" s="20">
        <f t="shared" si="9"/>
        <v>289.90453049999996</v>
      </c>
      <c r="O95" s="20">
        <f t="shared" si="9"/>
        <v>292.89323699999994</v>
      </c>
      <c r="P95" s="20">
        <f t="shared" si="10"/>
        <v>295.8819435</v>
      </c>
      <c r="Q95" s="21">
        <v>298.87064999999996</v>
      </c>
    </row>
    <row r="96" spans="1:17" s="3" customFormat="1" ht="17.25" customHeight="1">
      <c r="A96" s="35">
        <v>917990</v>
      </c>
      <c r="B96" s="57"/>
      <c r="C96" s="60"/>
      <c r="D96" s="60"/>
      <c r="E96" s="60"/>
      <c r="F96" s="60"/>
      <c r="G96" s="19" t="s">
        <v>50</v>
      </c>
      <c r="H96" s="19" t="s">
        <v>86</v>
      </c>
      <c r="I96" s="20" t="s">
        <v>8</v>
      </c>
      <c r="J96" s="20">
        <f t="shared" si="9"/>
        <v>284.961398</v>
      </c>
      <c r="K96" s="20">
        <f t="shared" si="9"/>
        <v>288.05880449999995</v>
      </c>
      <c r="L96" s="20">
        <f t="shared" si="9"/>
        <v>294.25361749999996</v>
      </c>
      <c r="M96" s="20">
        <f t="shared" si="9"/>
        <v>297.35102399999994</v>
      </c>
      <c r="N96" s="20">
        <f t="shared" si="9"/>
        <v>300.4484305</v>
      </c>
      <c r="O96" s="20">
        <f t="shared" si="9"/>
        <v>303.54583699999995</v>
      </c>
      <c r="P96" s="20">
        <f t="shared" si="10"/>
        <v>306.6432435</v>
      </c>
      <c r="Q96" s="21">
        <v>309.74064999999996</v>
      </c>
    </row>
    <row r="97" spans="1:17" s="3" customFormat="1" ht="17.25" customHeight="1">
      <c r="A97" s="35">
        <v>917991</v>
      </c>
      <c r="B97" s="58"/>
      <c r="C97" s="55"/>
      <c r="D97" s="55"/>
      <c r="E97" s="55"/>
      <c r="F97" s="55"/>
      <c r="G97" s="19" t="s">
        <v>51</v>
      </c>
      <c r="H97" s="19" t="s">
        <v>86</v>
      </c>
      <c r="I97" s="20" t="s">
        <v>8</v>
      </c>
      <c r="J97" s="20">
        <f t="shared" si="9"/>
        <v>299.961998</v>
      </c>
      <c r="K97" s="20">
        <f t="shared" si="9"/>
        <v>303.22245449999997</v>
      </c>
      <c r="L97" s="20">
        <f t="shared" si="9"/>
        <v>309.7433675</v>
      </c>
      <c r="M97" s="20">
        <f t="shared" si="9"/>
        <v>313.00382399999995</v>
      </c>
      <c r="N97" s="20">
        <f t="shared" si="9"/>
        <v>316.2642805</v>
      </c>
      <c r="O97" s="20">
        <f t="shared" si="9"/>
        <v>319.52473699999996</v>
      </c>
      <c r="P97" s="20">
        <f t="shared" si="10"/>
        <v>322.7851935</v>
      </c>
      <c r="Q97" s="21">
        <v>326.04564999999997</v>
      </c>
    </row>
    <row r="98" spans="1:17" s="23" customFormat="1" ht="17.25" customHeight="1">
      <c r="A98" s="35">
        <v>943845</v>
      </c>
      <c r="B98" s="78" t="s">
        <v>36</v>
      </c>
      <c r="C98" s="59">
        <v>704</v>
      </c>
      <c r="D98" s="81" t="s">
        <v>48</v>
      </c>
      <c r="E98" s="59">
        <v>150</v>
      </c>
      <c r="F98" s="59">
        <v>100</v>
      </c>
      <c r="G98" s="19" t="s">
        <v>49</v>
      </c>
      <c r="H98" s="19" t="s">
        <v>86</v>
      </c>
      <c r="I98" s="20" t="s">
        <v>8</v>
      </c>
      <c r="J98" s="20">
        <f t="shared" si="9"/>
        <v>159.95639799999998</v>
      </c>
      <c r="K98" s="20">
        <f t="shared" si="9"/>
        <v>161.6950545</v>
      </c>
      <c r="L98" s="20">
        <f t="shared" si="9"/>
        <v>165.17236749999998</v>
      </c>
      <c r="M98" s="20">
        <f t="shared" si="9"/>
        <v>166.911024</v>
      </c>
      <c r="N98" s="20">
        <f t="shared" si="9"/>
        <v>168.6496805</v>
      </c>
      <c r="O98" s="20">
        <f t="shared" si="9"/>
        <v>170.38833699999998</v>
      </c>
      <c r="P98" s="20">
        <f t="shared" si="10"/>
        <v>172.1269935</v>
      </c>
      <c r="Q98" s="21">
        <v>173.86565</v>
      </c>
    </row>
    <row r="99" spans="1:17" s="23" customFormat="1" ht="17.25" customHeight="1">
      <c r="A99" s="35">
        <v>943846</v>
      </c>
      <c r="B99" s="79"/>
      <c r="C99" s="79"/>
      <c r="D99" s="79"/>
      <c r="E99" s="79"/>
      <c r="F99" s="79"/>
      <c r="G99" s="19" t="s">
        <v>50</v>
      </c>
      <c r="H99" s="19" t="s">
        <v>86</v>
      </c>
      <c r="I99" s="20" t="s">
        <v>8</v>
      </c>
      <c r="J99" s="20">
        <f t="shared" si="9"/>
        <v>169.956798</v>
      </c>
      <c r="K99" s="20">
        <f t="shared" si="9"/>
        <v>171.80415449999998</v>
      </c>
      <c r="L99" s="20">
        <f t="shared" si="9"/>
        <v>175.4988675</v>
      </c>
      <c r="M99" s="20">
        <f t="shared" si="9"/>
        <v>177.346224</v>
      </c>
      <c r="N99" s="20">
        <f t="shared" si="9"/>
        <v>179.1935805</v>
      </c>
      <c r="O99" s="20">
        <f t="shared" si="9"/>
        <v>181.04093699999999</v>
      </c>
      <c r="P99" s="20">
        <f t="shared" si="10"/>
        <v>182.8882935</v>
      </c>
      <c r="Q99" s="21">
        <v>184.73565</v>
      </c>
    </row>
    <row r="100" spans="1:17" s="23" customFormat="1" ht="17.25" customHeight="1">
      <c r="A100" s="35">
        <v>943847</v>
      </c>
      <c r="B100" s="80"/>
      <c r="C100" s="80"/>
      <c r="D100" s="80"/>
      <c r="E100" s="80"/>
      <c r="F100" s="80"/>
      <c r="G100" s="19" t="s">
        <v>51</v>
      </c>
      <c r="H100" s="19" t="s">
        <v>86</v>
      </c>
      <c r="I100" s="20" t="s">
        <v>8</v>
      </c>
      <c r="J100" s="20">
        <f t="shared" si="9"/>
        <v>179.95719799999998</v>
      </c>
      <c r="K100" s="20">
        <f t="shared" si="9"/>
        <v>181.91325449999997</v>
      </c>
      <c r="L100" s="20">
        <f t="shared" si="9"/>
        <v>185.82536749999997</v>
      </c>
      <c r="M100" s="20">
        <f t="shared" si="9"/>
        <v>187.78142399999996</v>
      </c>
      <c r="N100" s="20">
        <f t="shared" si="9"/>
        <v>189.73748049999998</v>
      </c>
      <c r="O100" s="20">
        <f t="shared" si="9"/>
        <v>191.69353699999996</v>
      </c>
      <c r="P100" s="20">
        <f t="shared" si="10"/>
        <v>193.64959349999998</v>
      </c>
      <c r="Q100" s="21">
        <v>195.60564999999997</v>
      </c>
    </row>
    <row r="101" spans="1:17" s="23" customFormat="1" ht="17.25" customHeight="1">
      <c r="A101" s="35">
        <v>739623</v>
      </c>
      <c r="B101" s="56" t="s">
        <v>10</v>
      </c>
      <c r="C101" s="59">
        <v>140</v>
      </c>
      <c r="D101" s="59" t="s">
        <v>48</v>
      </c>
      <c r="E101" s="59">
        <v>150</v>
      </c>
      <c r="F101" s="59">
        <v>102</v>
      </c>
      <c r="G101" s="19" t="s">
        <v>49</v>
      </c>
      <c r="H101" s="19" t="s">
        <v>86</v>
      </c>
      <c r="I101" s="20" t="s">
        <v>8</v>
      </c>
      <c r="J101" s="20">
        <f t="shared" si="9"/>
        <v>121.9498778</v>
      </c>
      <c r="K101" s="20">
        <f t="shared" si="9"/>
        <v>123.27541995</v>
      </c>
      <c r="L101" s="20">
        <f t="shared" si="9"/>
        <v>125.92650425</v>
      </c>
      <c r="M101" s="20">
        <f t="shared" si="9"/>
        <v>127.2520464</v>
      </c>
      <c r="N101" s="20">
        <f t="shared" si="9"/>
        <v>128.57758855</v>
      </c>
      <c r="O101" s="20">
        <f t="shared" si="9"/>
        <v>129.9031307</v>
      </c>
      <c r="P101" s="20">
        <f t="shared" si="10"/>
        <v>131.22867285</v>
      </c>
      <c r="Q101" s="21">
        <v>132.554215</v>
      </c>
    </row>
    <row r="102" spans="1:17" s="23" customFormat="1" ht="17.25" customHeight="1">
      <c r="A102" s="35">
        <v>739625</v>
      </c>
      <c r="B102" s="57"/>
      <c r="C102" s="60"/>
      <c r="D102" s="60"/>
      <c r="E102" s="60"/>
      <c r="F102" s="60"/>
      <c r="G102" s="19" t="s">
        <v>50</v>
      </c>
      <c r="H102" s="19" t="s">
        <v>86</v>
      </c>
      <c r="I102" s="20" t="s">
        <v>8</v>
      </c>
      <c r="J102" s="20">
        <f t="shared" si="9"/>
        <v>126.9500778</v>
      </c>
      <c r="K102" s="20">
        <f t="shared" si="9"/>
        <v>128.32996995</v>
      </c>
      <c r="L102" s="20">
        <f t="shared" si="9"/>
        <v>131.08975425</v>
      </c>
      <c r="M102" s="20">
        <f t="shared" si="9"/>
        <v>132.4696464</v>
      </c>
      <c r="N102" s="20">
        <f t="shared" si="9"/>
        <v>133.84953855</v>
      </c>
      <c r="O102" s="20">
        <f t="shared" si="9"/>
        <v>135.2294307</v>
      </c>
      <c r="P102" s="20">
        <f t="shared" si="10"/>
        <v>136.60932285</v>
      </c>
      <c r="Q102" s="21">
        <v>137.989215</v>
      </c>
    </row>
    <row r="103" spans="1:17" s="23" customFormat="1" ht="17.25" customHeight="1">
      <c r="A103" s="35">
        <v>739626</v>
      </c>
      <c r="B103" s="58"/>
      <c r="C103" s="55"/>
      <c r="D103" s="55"/>
      <c r="E103" s="55"/>
      <c r="F103" s="55"/>
      <c r="G103" s="19" t="s">
        <v>51</v>
      </c>
      <c r="H103" s="19" t="s">
        <v>86</v>
      </c>
      <c r="I103" s="20" t="s">
        <v>8</v>
      </c>
      <c r="J103" s="20">
        <f aca="true" t="shared" si="11" ref="J103:O112">$Q103-$Q103*J$14</f>
        <v>141.9506778</v>
      </c>
      <c r="K103" s="20">
        <f t="shared" si="11"/>
        <v>143.49361994999998</v>
      </c>
      <c r="L103" s="20">
        <f t="shared" si="11"/>
        <v>146.57950424999999</v>
      </c>
      <c r="M103" s="20">
        <f t="shared" si="11"/>
        <v>148.12244639999997</v>
      </c>
      <c r="N103" s="20">
        <f t="shared" si="11"/>
        <v>149.66538855</v>
      </c>
      <c r="O103" s="20">
        <f t="shared" si="11"/>
        <v>151.20833069999998</v>
      </c>
      <c r="P103" s="20">
        <f t="shared" si="10"/>
        <v>152.75127285</v>
      </c>
      <c r="Q103" s="21">
        <v>154.29421499999998</v>
      </c>
    </row>
    <row r="104" spans="1:17" s="23" customFormat="1" ht="17.25" customHeight="1">
      <c r="A104" s="35">
        <v>569573</v>
      </c>
      <c r="B104" s="56" t="s">
        <v>10</v>
      </c>
      <c r="C104" s="59">
        <v>239</v>
      </c>
      <c r="D104" s="59" t="s">
        <v>48</v>
      </c>
      <c r="E104" s="59">
        <v>220</v>
      </c>
      <c r="F104" s="59">
        <v>110</v>
      </c>
      <c r="G104" s="19" t="s">
        <v>49</v>
      </c>
      <c r="H104" s="19" t="s">
        <v>86</v>
      </c>
      <c r="I104" s="20" t="s">
        <v>8</v>
      </c>
      <c r="J104" s="20">
        <f t="shared" si="11"/>
        <v>175.95703799999998</v>
      </c>
      <c r="K104" s="20">
        <f t="shared" si="11"/>
        <v>177.86961449999998</v>
      </c>
      <c r="L104" s="20">
        <f t="shared" si="11"/>
        <v>181.69476749999998</v>
      </c>
      <c r="M104" s="20">
        <f t="shared" si="11"/>
        <v>183.60734399999998</v>
      </c>
      <c r="N104" s="20">
        <f t="shared" si="11"/>
        <v>185.51992049999998</v>
      </c>
      <c r="O104" s="20">
        <f t="shared" si="11"/>
        <v>187.43249699999998</v>
      </c>
      <c r="P104" s="20">
        <f t="shared" si="10"/>
        <v>189.34507349999998</v>
      </c>
      <c r="Q104" s="21">
        <v>191.25764999999998</v>
      </c>
    </row>
    <row r="105" spans="1:17" s="23" customFormat="1" ht="17.25" customHeight="1">
      <c r="A105" s="35">
        <v>569574</v>
      </c>
      <c r="B105" s="57"/>
      <c r="C105" s="60"/>
      <c r="D105" s="60"/>
      <c r="E105" s="60"/>
      <c r="F105" s="60"/>
      <c r="G105" s="19" t="s">
        <v>50</v>
      </c>
      <c r="H105" s="19" t="s">
        <v>86</v>
      </c>
      <c r="I105" s="20" t="s">
        <v>8</v>
      </c>
      <c r="J105" s="20">
        <f t="shared" si="11"/>
        <v>185.957438</v>
      </c>
      <c r="K105" s="20">
        <f t="shared" si="11"/>
        <v>187.9787145</v>
      </c>
      <c r="L105" s="20">
        <f t="shared" si="11"/>
        <v>192.0212675</v>
      </c>
      <c r="M105" s="20">
        <f t="shared" si="11"/>
        <v>194.042544</v>
      </c>
      <c r="N105" s="20">
        <f t="shared" si="11"/>
        <v>196.0638205</v>
      </c>
      <c r="O105" s="20">
        <f t="shared" si="11"/>
        <v>198.085097</v>
      </c>
      <c r="P105" s="20">
        <f t="shared" si="10"/>
        <v>200.1063735</v>
      </c>
      <c r="Q105" s="21">
        <v>202.12765</v>
      </c>
    </row>
    <row r="106" spans="1:17" s="23" customFormat="1" ht="17.25" customHeight="1">
      <c r="A106" s="35">
        <v>569575</v>
      </c>
      <c r="B106" s="58"/>
      <c r="C106" s="55"/>
      <c r="D106" s="55"/>
      <c r="E106" s="55"/>
      <c r="F106" s="55"/>
      <c r="G106" s="19" t="s">
        <v>51</v>
      </c>
      <c r="H106" s="19" t="s">
        <v>86</v>
      </c>
      <c r="I106" s="20" t="s">
        <v>8</v>
      </c>
      <c r="J106" s="20">
        <f t="shared" si="11"/>
        <v>200.95803799999996</v>
      </c>
      <c r="K106" s="20">
        <f t="shared" si="11"/>
        <v>203.14236449999996</v>
      </c>
      <c r="L106" s="20">
        <f t="shared" si="11"/>
        <v>207.51101749999998</v>
      </c>
      <c r="M106" s="20">
        <f t="shared" si="11"/>
        <v>209.69534399999998</v>
      </c>
      <c r="N106" s="20">
        <f t="shared" si="11"/>
        <v>211.87967049999997</v>
      </c>
      <c r="O106" s="20">
        <f t="shared" si="11"/>
        <v>214.06399699999997</v>
      </c>
      <c r="P106" s="20">
        <f t="shared" si="10"/>
        <v>216.24832349999997</v>
      </c>
      <c r="Q106" s="21">
        <v>218.43264999999997</v>
      </c>
    </row>
    <row r="107" spans="1:17" s="23" customFormat="1" ht="17.25" customHeight="1">
      <c r="A107" s="35">
        <v>759958</v>
      </c>
      <c r="B107" s="56" t="s">
        <v>10</v>
      </c>
      <c r="C107" s="59">
        <v>238</v>
      </c>
      <c r="D107" s="59" t="s">
        <v>48</v>
      </c>
      <c r="E107" s="59">
        <v>221</v>
      </c>
      <c r="F107" s="59">
        <v>115</v>
      </c>
      <c r="G107" s="19" t="s">
        <v>49</v>
      </c>
      <c r="H107" s="19" t="s">
        <v>86</v>
      </c>
      <c r="I107" s="20" t="s">
        <v>8</v>
      </c>
      <c r="J107" s="20">
        <f t="shared" si="11"/>
        <v>194.95779799999997</v>
      </c>
      <c r="K107" s="20">
        <f t="shared" si="11"/>
        <v>197.07690449999998</v>
      </c>
      <c r="L107" s="20">
        <f t="shared" si="11"/>
        <v>201.31511749999999</v>
      </c>
      <c r="M107" s="20">
        <f t="shared" si="11"/>
        <v>203.43422399999997</v>
      </c>
      <c r="N107" s="20">
        <f t="shared" si="11"/>
        <v>205.5533305</v>
      </c>
      <c r="O107" s="20">
        <f t="shared" si="11"/>
        <v>207.67243699999997</v>
      </c>
      <c r="P107" s="20">
        <f t="shared" si="10"/>
        <v>209.7915435</v>
      </c>
      <c r="Q107" s="21">
        <v>211.91064999999998</v>
      </c>
    </row>
    <row r="108" spans="1:17" s="23" customFormat="1" ht="17.25" customHeight="1">
      <c r="A108" s="35">
        <v>759959</v>
      </c>
      <c r="B108" s="57"/>
      <c r="C108" s="60"/>
      <c r="D108" s="60"/>
      <c r="E108" s="60"/>
      <c r="F108" s="60"/>
      <c r="G108" s="19" t="s">
        <v>50</v>
      </c>
      <c r="H108" s="19" t="s">
        <v>86</v>
      </c>
      <c r="I108" s="20" t="s">
        <v>8</v>
      </c>
      <c r="J108" s="20">
        <f t="shared" si="11"/>
        <v>204.95819799999998</v>
      </c>
      <c r="K108" s="20">
        <f t="shared" si="11"/>
        <v>207.18600449999997</v>
      </c>
      <c r="L108" s="20">
        <f t="shared" si="11"/>
        <v>211.6416175</v>
      </c>
      <c r="M108" s="20">
        <f t="shared" si="11"/>
        <v>213.86942399999998</v>
      </c>
      <c r="N108" s="20">
        <f t="shared" si="11"/>
        <v>216.09723049999997</v>
      </c>
      <c r="O108" s="20">
        <f t="shared" si="11"/>
        <v>218.32503699999998</v>
      </c>
      <c r="P108" s="20">
        <f t="shared" si="10"/>
        <v>220.5528435</v>
      </c>
      <c r="Q108" s="21">
        <v>222.78064999999998</v>
      </c>
    </row>
    <row r="109" spans="1:17" s="23" customFormat="1" ht="17.25" customHeight="1">
      <c r="A109" s="35">
        <v>759960</v>
      </c>
      <c r="B109" s="58"/>
      <c r="C109" s="55"/>
      <c r="D109" s="55"/>
      <c r="E109" s="55"/>
      <c r="F109" s="55"/>
      <c r="G109" s="19" t="s">
        <v>51</v>
      </c>
      <c r="H109" s="19" t="s">
        <v>86</v>
      </c>
      <c r="I109" s="20" t="s">
        <v>8</v>
      </c>
      <c r="J109" s="20">
        <f t="shared" si="11"/>
        <v>214.958598</v>
      </c>
      <c r="K109" s="20">
        <f t="shared" si="11"/>
        <v>217.29510449999998</v>
      </c>
      <c r="L109" s="20">
        <f t="shared" si="11"/>
        <v>221.96811749999998</v>
      </c>
      <c r="M109" s="20">
        <f t="shared" si="11"/>
        <v>224.304624</v>
      </c>
      <c r="N109" s="20">
        <f t="shared" si="11"/>
        <v>226.64113049999997</v>
      </c>
      <c r="O109" s="20">
        <f t="shared" si="11"/>
        <v>228.977637</v>
      </c>
      <c r="P109" s="20">
        <f t="shared" si="10"/>
        <v>231.31414349999997</v>
      </c>
      <c r="Q109" s="21">
        <v>233.65064999999998</v>
      </c>
    </row>
    <row r="110" spans="1:17" s="23" customFormat="1" ht="17.25" customHeight="1">
      <c r="A110" s="35">
        <v>759954</v>
      </c>
      <c r="B110" s="56" t="s">
        <v>25</v>
      </c>
      <c r="C110" s="59">
        <v>34</v>
      </c>
      <c r="D110" s="59" t="s">
        <v>48</v>
      </c>
      <c r="E110" s="59">
        <v>220</v>
      </c>
      <c r="F110" s="59">
        <v>140</v>
      </c>
      <c r="G110" s="19" t="s">
        <v>49</v>
      </c>
      <c r="H110" s="19" t="s">
        <v>86</v>
      </c>
      <c r="I110" s="20" t="s">
        <v>8</v>
      </c>
      <c r="J110" s="20">
        <f t="shared" si="11"/>
        <v>189.96159999999998</v>
      </c>
      <c r="K110" s="20">
        <f t="shared" si="11"/>
        <v>192.0264</v>
      </c>
      <c r="L110" s="20">
        <f t="shared" si="11"/>
        <v>196.15599999999998</v>
      </c>
      <c r="M110" s="20">
        <f t="shared" si="11"/>
        <v>198.2208</v>
      </c>
      <c r="N110" s="20">
        <f t="shared" si="11"/>
        <v>200.2856</v>
      </c>
      <c r="O110" s="20">
        <f t="shared" si="11"/>
        <v>202.35039999999998</v>
      </c>
      <c r="P110" s="20">
        <f t="shared" si="10"/>
        <v>204.4152</v>
      </c>
      <c r="Q110" s="21">
        <v>206.48</v>
      </c>
    </row>
    <row r="111" spans="1:17" s="23" customFormat="1" ht="17.25" customHeight="1">
      <c r="A111" s="35">
        <v>759955</v>
      </c>
      <c r="B111" s="57"/>
      <c r="C111" s="60"/>
      <c r="D111" s="60"/>
      <c r="E111" s="60"/>
      <c r="F111" s="60"/>
      <c r="G111" s="19" t="s">
        <v>50</v>
      </c>
      <c r="H111" s="19" t="s">
        <v>86</v>
      </c>
      <c r="I111" s="20" t="s">
        <v>8</v>
      </c>
      <c r="J111" s="20">
        <f t="shared" si="11"/>
        <v>199.962</v>
      </c>
      <c r="K111" s="20">
        <f t="shared" si="11"/>
        <v>202.13549999999998</v>
      </c>
      <c r="L111" s="20">
        <f t="shared" si="11"/>
        <v>206.4825</v>
      </c>
      <c r="M111" s="20">
        <f t="shared" si="11"/>
        <v>208.656</v>
      </c>
      <c r="N111" s="20">
        <f t="shared" si="11"/>
        <v>210.8295</v>
      </c>
      <c r="O111" s="20">
        <f t="shared" si="11"/>
        <v>213.003</v>
      </c>
      <c r="P111" s="20">
        <f t="shared" si="10"/>
        <v>215.1765</v>
      </c>
      <c r="Q111" s="21">
        <v>217.35</v>
      </c>
    </row>
    <row r="112" spans="1:17" s="23" customFormat="1" ht="17.25" customHeight="1">
      <c r="A112" s="35">
        <v>759956</v>
      </c>
      <c r="B112" s="58"/>
      <c r="C112" s="55"/>
      <c r="D112" s="55"/>
      <c r="E112" s="55"/>
      <c r="F112" s="55"/>
      <c r="G112" s="19" t="s">
        <v>51</v>
      </c>
      <c r="H112" s="19" t="s">
        <v>86</v>
      </c>
      <c r="I112" s="20" t="s">
        <v>8</v>
      </c>
      <c r="J112" s="20">
        <f t="shared" si="11"/>
        <v>209.9624</v>
      </c>
      <c r="K112" s="20">
        <f t="shared" si="11"/>
        <v>212.2446</v>
      </c>
      <c r="L112" s="20">
        <f t="shared" si="11"/>
        <v>216.809</v>
      </c>
      <c r="M112" s="20">
        <f t="shared" si="11"/>
        <v>219.0912</v>
      </c>
      <c r="N112" s="20">
        <f t="shared" si="11"/>
        <v>221.3734</v>
      </c>
      <c r="O112" s="20">
        <f t="shared" si="11"/>
        <v>223.6556</v>
      </c>
      <c r="P112" s="20">
        <f aca="true" t="shared" si="12" ref="P112:P121">$Q112-$Q112*P$14</f>
        <v>225.9378</v>
      </c>
      <c r="Q112" s="21">
        <v>228.22</v>
      </c>
    </row>
    <row r="113" spans="1:17" s="23" customFormat="1" ht="17.25" customHeight="1">
      <c r="A113" s="35">
        <v>569577</v>
      </c>
      <c r="B113" s="56" t="s">
        <v>25</v>
      </c>
      <c r="C113" s="59">
        <v>120</v>
      </c>
      <c r="D113" s="59" t="s">
        <v>48</v>
      </c>
      <c r="E113" s="59">
        <v>220</v>
      </c>
      <c r="F113" s="59">
        <v>120</v>
      </c>
      <c r="G113" s="19" t="s">
        <v>49</v>
      </c>
      <c r="H113" s="19" t="s">
        <v>86</v>
      </c>
      <c r="I113" s="20" t="s">
        <v>8</v>
      </c>
      <c r="J113" s="20">
        <f aca="true" t="shared" si="13" ref="J113:O121">$Q113-$Q113*J$14</f>
        <v>159.95639799999998</v>
      </c>
      <c r="K113" s="20">
        <f t="shared" si="13"/>
        <v>161.6950545</v>
      </c>
      <c r="L113" s="20">
        <f t="shared" si="13"/>
        <v>165.17236749999998</v>
      </c>
      <c r="M113" s="20">
        <f t="shared" si="13"/>
        <v>166.911024</v>
      </c>
      <c r="N113" s="20">
        <f t="shared" si="13"/>
        <v>168.6496805</v>
      </c>
      <c r="O113" s="20">
        <f t="shared" si="13"/>
        <v>170.38833699999998</v>
      </c>
      <c r="P113" s="20">
        <f t="shared" si="12"/>
        <v>172.1269935</v>
      </c>
      <c r="Q113" s="21">
        <v>173.86565</v>
      </c>
    </row>
    <row r="114" spans="1:17" s="23" customFormat="1" ht="17.25" customHeight="1">
      <c r="A114" s="35">
        <v>759966</v>
      </c>
      <c r="B114" s="57"/>
      <c r="C114" s="60"/>
      <c r="D114" s="60"/>
      <c r="E114" s="60"/>
      <c r="F114" s="60"/>
      <c r="G114" s="19" t="s">
        <v>50</v>
      </c>
      <c r="H114" s="19" t="s">
        <v>86</v>
      </c>
      <c r="I114" s="20" t="s">
        <v>8</v>
      </c>
      <c r="J114" s="20">
        <f t="shared" si="13"/>
        <v>169.956798</v>
      </c>
      <c r="K114" s="20">
        <f t="shared" si="13"/>
        <v>171.80415449999998</v>
      </c>
      <c r="L114" s="20">
        <f t="shared" si="13"/>
        <v>175.4988675</v>
      </c>
      <c r="M114" s="20">
        <f t="shared" si="13"/>
        <v>177.346224</v>
      </c>
      <c r="N114" s="20">
        <f t="shared" si="13"/>
        <v>179.1935805</v>
      </c>
      <c r="O114" s="20">
        <f t="shared" si="13"/>
        <v>181.04093699999999</v>
      </c>
      <c r="P114" s="20">
        <f t="shared" si="12"/>
        <v>182.8882935</v>
      </c>
      <c r="Q114" s="21">
        <v>184.73565</v>
      </c>
    </row>
    <row r="115" spans="1:17" s="23" customFormat="1" ht="17.25" customHeight="1">
      <c r="A115" s="35">
        <v>759967</v>
      </c>
      <c r="B115" s="58"/>
      <c r="C115" s="55"/>
      <c r="D115" s="55"/>
      <c r="E115" s="55"/>
      <c r="F115" s="55"/>
      <c r="G115" s="19" t="s">
        <v>51</v>
      </c>
      <c r="H115" s="19" t="s">
        <v>86</v>
      </c>
      <c r="I115" s="20" t="s">
        <v>8</v>
      </c>
      <c r="J115" s="20">
        <f t="shared" si="13"/>
        <v>184.95739799999998</v>
      </c>
      <c r="K115" s="20">
        <f t="shared" si="13"/>
        <v>186.96780449999997</v>
      </c>
      <c r="L115" s="20">
        <f t="shared" si="13"/>
        <v>190.98861749999998</v>
      </c>
      <c r="M115" s="20">
        <f t="shared" si="13"/>
        <v>192.99902399999996</v>
      </c>
      <c r="N115" s="20">
        <f t="shared" si="13"/>
        <v>195.00943049999998</v>
      </c>
      <c r="O115" s="20">
        <f t="shared" si="13"/>
        <v>197.01983699999997</v>
      </c>
      <c r="P115" s="20">
        <f t="shared" si="12"/>
        <v>199.03024349999998</v>
      </c>
      <c r="Q115" s="21">
        <v>201.04064999999997</v>
      </c>
    </row>
    <row r="116" spans="1:17" s="23" customFormat="1" ht="17.25" customHeight="1">
      <c r="A116" s="35">
        <v>569578</v>
      </c>
      <c r="B116" s="56" t="s">
        <v>15</v>
      </c>
      <c r="C116" s="59">
        <v>273</v>
      </c>
      <c r="D116" s="59" t="s">
        <v>48</v>
      </c>
      <c r="E116" s="59">
        <v>220</v>
      </c>
      <c r="F116" s="59">
        <v>120</v>
      </c>
      <c r="G116" s="19" t="s">
        <v>49</v>
      </c>
      <c r="H116" s="19" t="s">
        <v>86</v>
      </c>
      <c r="I116" s="20" t="s">
        <v>8</v>
      </c>
      <c r="J116" s="20">
        <f t="shared" si="13"/>
        <v>259.960398</v>
      </c>
      <c r="K116" s="20">
        <f t="shared" si="13"/>
        <v>262.7860545</v>
      </c>
      <c r="L116" s="20">
        <f t="shared" si="13"/>
        <v>268.4373675</v>
      </c>
      <c r="M116" s="20">
        <f t="shared" si="13"/>
        <v>271.26302400000003</v>
      </c>
      <c r="N116" s="20">
        <f t="shared" si="13"/>
        <v>274.0886805</v>
      </c>
      <c r="O116" s="20">
        <f t="shared" si="13"/>
        <v>276.914337</v>
      </c>
      <c r="P116" s="20">
        <f t="shared" si="12"/>
        <v>279.7399935</v>
      </c>
      <c r="Q116" s="21">
        <v>282.56565</v>
      </c>
    </row>
    <row r="117" spans="1:17" s="23" customFormat="1" ht="17.25" customHeight="1">
      <c r="A117" s="35">
        <v>569579</v>
      </c>
      <c r="B117" s="57"/>
      <c r="C117" s="60"/>
      <c r="D117" s="60"/>
      <c r="E117" s="60"/>
      <c r="F117" s="60"/>
      <c r="G117" s="19" t="s">
        <v>50</v>
      </c>
      <c r="H117" s="19" t="s">
        <v>86</v>
      </c>
      <c r="I117" s="20" t="s">
        <v>8</v>
      </c>
      <c r="J117" s="20">
        <f t="shared" si="13"/>
        <v>267.960718</v>
      </c>
      <c r="K117" s="20">
        <f t="shared" si="13"/>
        <v>270.8733345</v>
      </c>
      <c r="L117" s="20">
        <f t="shared" si="13"/>
        <v>276.69856749999997</v>
      </c>
      <c r="M117" s="20">
        <f t="shared" si="13"/>
        <v>279.611184</v>
      </c>
      <c r="N117" s="20">
        <f t="shared" si="13"/>
        <v>282.5238005</v>
      </c>
      <c r="O117" s="20">
        <f t="shared" si="13"/>
        <v>285.43641699999995</v>
      </c>
      <c r="P117" s="20">
        <f t="shared" si="12"/>
        <v>288.34903349999996</v>
      </c>
      <c r="Q117" s="21">
        <v>291.26165</v>
      </c>
    </row>
    <row r="118" spans="1:17" s="23" customFormat="1" ht="17.25" customHeight="1">
      <c r="A118" s="35">
        <v>569580</v>
      </c>
      <c r="B118" s="58"/>
      <c r="C118" s="55"/>
      <c r="D118" s="55"/>
      <c r="E118" s="55"/>
      <c r="F118" s="55"/>
      <c r="G118" s="19" t="s">
        <v>51</v>
      </c>
      <c r="H118" s="19" t="s">
        <v>86</v>
      </c>
      <c r="I118" s="20" t="s">
        <v>8</v>
      </c>
      <c r="J118" s="20">
        <f t="shared" si="13"/>
        <v>277.961118</v>
      </c>
      <c r="K118" s="20">
        <f t="shared" si="13"/>
        <v>280.98243449999995</v>
      </c>
      <c r="L118" s="20">
        <f t="shared" si="13"/>
        <v>287.0250675</v>
      </c>
      <c r="M118" s="20">
        <f t="shared" si="13"/>
        <v>290.046384</v>
      </c>
      <c r="N118" s="20">
        <f t="shared" si="13"/>
        <v>293.0677005</v>
      </c>
      <c r="O118" s="20">
        <f t="shared" si="13"/>
        <v>296.08901699999996</v>
      </c>
      <c r="P118" s="20">
        <f t="shared" si="12"/>
        <v>299.11033349999997</v>
      </c>
      <c r="Q118" s="21">
        <v>302.13165</v>
      </c>
    </row>
    <row r="119" spans="1:17" s="23" customFormat="1" ht="17.25" customHeight="1">
      <c r="A119" s="35">
        <v>759962</v>
      </c>
      <c r="B119" s="56" t="s">
        <v>15</v>
      </c>
      <c r="C119" s="59">
        <v>275</v>
      </c>
      <c r="D119" s="59" t="s">
        <v>48</v>
      </c>
      <c r="E119" s="59">
        <v>220</v>
      </c>
      <c r="F119" s="59">
        <v>107</v>
      </c>
      <c r="G119" s="19" t="s">
        <v>49</v>
      </c>
      <c r="H119" s="19" t="s">
        <v>86</v>
      </c>
      <c r="I119" s="20" t="s">
        <v>8</v>
      </c>
      <c r="J119" s="20">
        <f t="shared" si="13"/>
        <v>200.95803799999996</v>
      </c>
      <c r="K119" s="20">
        <f t="shared" si="13"/>
        <v>203.14236449999996</v>
      </c>
      <c r="L119" s="20">
        <f t="shared" si="13"/>
        <v>207.51101749999998</v>
      </c>
      <c r="M119" s="20">
        <f t="shared" si="13"/>
        <v>209.69534399999998</v>
      </c>
      <c r="N119" s="20">
        <f t="shared" si="13"/>
        <v>211.87967049999997</v>
      </c>
      <c r="O119" s="20">
        <f t="shared" si="13"/>
        <v>214.06399699999997</v>
      </c>
      <c r="P119" s="20">
        <f t="shared" si="12"/>
        <v>216.24832349999997</v>
      </c>
      <c r="Q119" s="21">
        <v>218.43264999999997</v>
      </c>
    </row>
    <row r="120" spans="1:17" s="23" customFormat="1" ht="17.25" customHeight="1">
      <c r="A120" s="35">
        <v>759963</v>
      </c>
      <c r="B120" s="57"/>
      <c r="C120" s="60"/>
      <c r="D120" s="60"/>
      <c r="E120" s="60"/>
      <c r="F120" s="60"/>
      <c r="G120" s="19" t="s">
        <v>50</v>
      </c>
      <c r="H120" s="19" t="s">
        <v>86</v>
      </c>
      <c r="I120" s="20" t="s">
        <v>8</v>
      </c>
      <c r="J120" s="20">
        <f t="shared" si="13"/>
        <v>210.95843799999997</v>
      </c>
      <c r="K120" s="20">
        <f t="shared" si="13"/>
        <v>213.25146449999997</v>
      </c>
      <c r="L120" s="20">
        <f t="shared" si="13"/>
        <v>217.83751749999996</v>
      </c>
      <c r="M120" s="20">
        <f t="shared" si="13"/>
        <v>220.130544</v>
      </c>
      <c r="N120" s="20">
        <f t="shared" si="13"/>
        <v>222.42357049999998</v>
      </c>
      <c r="O120" s="20">
        <f t="shared" si="13"/>
        <v>224.71659699999998</v>
      </c>
      <c r="P120" s="20">
        <f t="shared" si="12"/>
        <v>227.00962349999998</v>
      </c>
      <c r="Q120" s="21">
        <v>229.30264999999997</v>
      </c>
    </row>
    <row r="121" spans="1:17" s="23" customFormat="1" ht="17.25" customHeight="1" thickBot="1">
      <c r="A121" s="35">
        <v>759964</v>
      </c>
      <c r="B121" s="61"/>
      <c r="C121" s="62"/>
      <c r="D121" s="62"/>
      <c r="E121" s="62"/>
      <c r="F121" s="62"/>
      <c r="G121" s="19" t="s">
        <v>51</v>
      </c>
      <c r="H121" s="19" t="s">
        <v>86</v>
      </c>
      <c r="I121" s="20" t="s">
        <v>8</v>
      </c>
      <c r="J121" s="20">
        <f t="shared" si="13"/>
        <v>220.958838</v>
      </c>
      <c r="K121" s="20">
        <f t="shared" si="13"/>
        <v>223.36056449999998</v>
      </c>
      <c r="L121" s="20">
        <f t="shared" si="13"/>
        <v>228.16401749999997</v>
      </c>
      <c r="M121" s="20">
        <f t="shared" si="13"/>
        <v>230.56574399999997</v>
      </c>
      <c r="N121" s="20">
        <f t="shared" si="13"/>
        <v>232.9674705</v>
      </c>
      <c r="O121" s="20">
        <f t="shared" si="13"/>
        <v>235.36919699999999</v>
      </c>
      <c r="P121" s="20">
        <f t="shared" si="12"/>
        <v>237.77092349999998</v>
      </c>
      <c r="Q121" s="21">
        <v>240.17264999999998</v>
      </c>
    </row>
    <row r="122" spans="1:17" s="17" customFormat="1" ht="17.25" customHeight="1" thickBot="1">
      <c r="A122" s="33"/>
      <c r="B122" s="46" t="s">
        <v>38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50"/>
    </row>
    <row r="123" spans="1:17" s="17" customFormat="1" ht="17.25" customHeight="1">
      <c r="A123" s="36">
        <v>454620</v>
      </c>
      <c r="B123" s="24" t="s">
        <v>25</v>
      </c>
      <c r="C123" s="25">
        <v>34</v>
      </c>
      <c r="D123" s="25" t="s">
        <v>39</v>
      </c>
      <c r="E123" s="25">
        <v>220</v>
      </c>
      <c r="F123" s="25">
        <v>148</v>
      </c>
      <c r="G123" s="25"/>
      <c r="H123" s="19" t="s">
        <v>86</v>
      </c>
      <c r="I123" s="26" t="s">
        <v>8</v>
      </c>
      <c r="J123" s="20">
        <f aca="true" t="shared" si="14" ref="J123:O128">$Q123-$Q123*J$14</f>
        <v>177.9556</v>
      </c>
      <c r="K123" s="26">
        <f t="shared" si="14"/>
        <v>179.8899</v>
      </c>
      <c r="L123" s="26">
        <f t="shared" si="14"/>
        <v>183.7585</v>
      </c>
      <c r="M123" s="26">
        <f t="shared" si="14"/>
        <v>185.6928</v>
      </c>
      <c r="N123" s="26">
        <f t="shared" si="14"/>
        <v>187.6271</v>
      </c>
      <c r="O123" s="26">
        <f t="shared" si="14"/>
        <v>189.56140000000002</v>
      </c>
      <c r="P123" s="26">
        <f aca="true" t="shared" si="15" ref="P123:P128">$Q123-$Q123*P$14</f>
        <v>191.4957</v>
      </c>
      <c r="Q123" s="21">
        <v>193.43</v>
      </c>
    </row>
    <row r="124" spans="1:17" s="17" customFormat="1" ht="17.25" customHeight="1">
      <c r="A124" s="34">
        <v>452534</v>
      </c>
      <c r="B124" s="18" t="s">
        <v>27</v>
      </c>
      <c r="C124" s="19">
        <v>90</v>
      </c>
      <c r="D124" s="19" t="s">
        <v>39</v>
      </c>
      <c r="E124" s="19">
        <v>90</v>
      </c>
      <c r="F124" s="19">
        <v>218</v>
      </c>
      <c r="G124" s="19"/>
      <c r="H124" s="19" t="s">
        <v>86</v>
      </c>
      <c r="I124" s="20" t="s">
        <v>8</v>
      </c>
      <c r="J124" s="20">
        <f t="shared" si="14"/>
        <v>94.953798</v>
      </c>
      <c r="K124" s="20">
        <f t="shared" si="14"/>
        <v>95.9859045</v>
      </c>
      <c r="L124" s="20">
        <f t="shared" si="14"/>
        <v>98.0501175</v>
      </c>
      <c r="M124" s="20">
        <f t="shared" si="14"/>
        <v>99.082224</v>
      </c>
      <c r="N124" s="20">
        <f t="shared" si="14"/>
        <v>100.1143305</v>
      </c>
      <c r="O124" s="20">
        <f t="shared" si="14"/>
        <v>101.146437</v>
      </c>
      <c r="P124" s="20">
        <f t="shared" si="15"/>
        <v>102.1785435</v>
      </c>
      <c r="Q124" s="21">
        <v>103.21065</v>
      </c>
    </row>
    <row r="125" spans="1:17" s="17" customFormat="1" ht="17.25" customHeight="1">
      <c r="A125" s="34">
        <v>61</v>
      </c>
      <c r="B125" s="18" t="s">
        <v>40</v>
      </c>
      <c r="C125" s="19">
        <v>90</v>
      </c>
      <c r="D125" s="19" t="s">
        <v>39</v>
      </c>
      <c r="E125" s="19">
        <v>90</v>
      </c>
      <c r="F125" s="19">
        <v>230</v>
      </c>
      <c r="G125" s="19"/>
      <c r="H125" s="19" t="s">
        <v>86</v>
      </c>
      <c r="I125" s="20" t="s">
        <v>8</v>
      </c>
      <c r="J125" s="20">
        <f t="shared" si="14"/>
        <v>94.953798</v>
      </c>
      <c r="K125" s="20">
        <f t="shared" si="14"/>
        <v>95.9859045</v>
      </c>
      <c r="L125" s="20">
        <f t="shared" si="14"/>
        <v>98.0501175</v>
      </c>
      <c r="M125" s="20">
        <f t="shared" si="14"/>
        <v>99.082224</v>
      </c>
      <c r="N125" s="20">
        <f t="shared" si="14"/>
        <v>100.1143305</v>
      </c>
      <c r="O125" s="20">
        <f t="shared" si="14"/>
        <v>101.146437</v>
      </c>
      <c r="P125" s="20">
        <f t="shared" si="15"/>
        <v>102.1785435</v>
      </c>
      <c r="Q125" s="21">
        <v>103.21065</v>
      </c>
    </row>
    <row r="126" spans="1:17" s="17" customFormat="1" ht="17.25" customHeight="1">
      <c r="A126" s="34">
        <v>425912</v>
      </c>
      <c r="B126" s="18" t="s">
        <v>41</v>
      </c>
      <c r="C126" s="19">
        <v>502</v>
      </c>
      <c r="D126" s="19" t="s">
        <v>39</v>
      </c>
      <c r="E126" s="19">
        <v>166</v>
      </c>
      <c r="F126" s="19">
        <v>173</v>
      </c>
      <c r="G126" s="19"/>
      <c r="H126" s="19" t="s">
        <v>86</v>
      </c>
      <c r="I126" s="20" t="s">
        <v>81</v>
      </c>
      <c r="J126" s="20">
        <f t="shared" si="14"/>
        <v>109.954398</v>
      </c>
      <c r="K126" s="20">
        <f t="shared" si="14"/>
        <v>111.1495545</v>
      </c>
      <c r="L126" s="20">
        <f t="shared" si="14"/>
        <v>113.5398675</v>
      </c>
      <c r="M126" s="20">
        <f t="shared" si="14"/>
        <v>114.735024</v>
      </c>
      <c r="N126" s="20">
        <f t="shared" si="14"/>
        <v>115.93018049999999</v>
      </c>
      <c r="O126" s="20">
        <f t="shared" si="14"/>
        <v>117.12533699999999</v>
      </c>
      <c r="P126" s="20">
        <f t="shared" si="15"/>
        <v>118.3204935</v>
      </c>
      <c r="Q126" s="21">
        <v>119.51565</v>
      </c>
    </row>
    <row r="127" spans="1:17" s="17" customFormat="1" ht="17.25" customHeight="1">
      <c r="A127" s="34">
        <v>131699</v>
      </c>
      <c r="B127" s="18" t="s">
        <v>32</v>
      </c>
      <c r="C127" s="19">
        <v>117</v>
      </c>
      <c r="D127" s="19" t="s">
        <v>42</v>
      </c>
      <c r="E127" s="19">
        <v>75</v>
      </c>
      <c r="F127" s="19">
        <v>162</v>
      </c>
      <c r="G127" s="19"/>
      <c r="H127" s="19"/>
      <c r="I127" s="20" t="s">
        <v>8</v>
      </c>
      <c r="J127" s="20">
        <f t="shared" si="14"/>
        <v>73.952958</v>
      </c>
      <c r="K127" s="20">
        <f t="shared" si="14"/>
        <v>74.7567945</v>
      </c>
      <c r="L127" s="20">
        <f t="shared" si="14"/>
        <v>76.3644675</v>
      </c>
      <c r="M127" s="20">
        <f t="shared" si="14"/>
        <v>77.168304</v>
      </c>
      <c r="N127" s="20">
        <f t="shared" si="14"/>
        <v>77.97214050000001</v>
      </c>
      <c r="O127" s="20">
        <f t="shared" si="14"/>
        <v>78.775977</v>
      </c>
      <c r="P127" s="20">
        <f t="shared" si="15"/>
        <v>79.5798135</v>
      </c>
      <c r="Q127" s="21">
        <v>80.38365</v>
      </c>
    </row>
    <row r="128" spans="1:17" s="17" customFormat="1" ht="17.25" customHeight="1" thickBot="1">
      <c r="A128" s="37">
        <v>473162</v>
      </c>
      <c r="B128" s="27" t="s">
        <v>32</v>
      </c>
      <c r="C128" s="28">
        <v>514</v>
      </c>
      <c r="D128" s="28" t="s">
        <v>42</v>
      </c>
      <c r="E128" s="28">
        <v>90</v>
      </c>
      <c r="F128" s="28">
        <v>180</v>
      </c>
      <c r="G128" s="28"/>
      <c r="H128" s="19" t="s">
        <v>86</v>
      </c>
      <c r="I128" s="29" t="s">
        <v>8</v>
      </c>
      <c r="J128" s="20">
        <f t="shared" si="14"/>
        <v>94.953798</v>
      </c>
      <c r="K128" s="29">
        <f t="shared" si="14"/>
        <v>95.9859045</v>
      </c>
      <c r="L128" s="29">
        <f t="shared" si="14"/>
        <v>98.0501175</v>
      </c>
      <c r="M128" s="29">
        <f t="shared" si="14"/>
        <v>99.082224</v>
      </c>
      <c r="N128" s="29">
        <f t="shared" si="14"/>
        <v>100.1143305</v>
      </c>
      <c r="O128" s="29">
        <f t="shared" si="14"/>
        <v>101.146437</v>
      </c>
      <c r="P128" s="29">
        <f t="shared" si="15"/>
        <v>102.1785435</v>
      </c>
      <c r="Q128" s="21">
        <v>103.21065</v>
      </c>
    </row>
    <row r="129" spans="1:17" s="17" customFormat="1" ht="17.25" customHeight="1" thickBot="1">
      <c r="A129" s="40"/>
      <c r="B129" s="51" t="s">
        <v>3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50"/>
    </row>
    <row r="130" spans="1:17" s="17" customFormat="1" ht="17.25" customHeight="1">
      <c r="A130" s="36">
        <v>678463</v>
      </c>
      <c r="B130" s="24" t="s">
        <v>4</v>
      </c>
      <c r="C130" s="25">
        <v>263</v>
      </c>
      <c r="D130" s="26" t="s">
        <v>5</v>
      </c>
      <c r="E130" s="25">
        <v>150</v>
      </c>
      <c r="F130" s="25">
        <v>142</v>
      </c>
      <c r="G130" s="25"/>
      <c r="H130" s="25"/>
      <c r="I130" s="26" t="s">
        <v>64</v>
      </c>
      <c r="J130" s="26">
        <f aca="true" t="shared" si="16" ref="J130:P133">$Q130-$Q130*J$14</f>
        <v>129.96039620791996</v>
      </c>
      <c r="K130" s="26">
        <f t="shared" si="16"/>
        <v>131.37300921017996</v>
      </c>
      <c r="L130" s="26">
        <f t="shared" si="16"/>
        <v>134.19823521469993</v>
      </c>
      <c r="M130" s="26">
        <f t="shared" si="16"/>
        <v>135.61084821695994</v>
      </c>
      <c r="N130" s="26">
        <f t="shared" si="16"/>
        <v>137.02346121921994</v>
      </c>
      <c r="O130" s="26">
        <f t="shared" si="16"/>
        <v>138.43607422147994</v>
      </c>
      <c r="P130" s="26">
        <f t="shared" si="16"/>
        <v>139.84868722373994</v>
      </c>
      <c r="Q130" s="42">
        <v>141.26130022599995</v>
      </c>
    </row>
    <row r="131" spans="1:17" s="17" customFormat="1" ht="17.25" customHeight="1">
      <c r="A131" s="34">
        <v>643581</v>
      </c>
      <c r="B131" s="18" t="s">
        <v>4</v>
      </c>
      <c r="C131" s="19">
        <v>263</v>
      </c>
      <c r="D131" s="20" t="s">
        <v>6</v>
      </c>
      <c r="E131" s="19">
        <v>150</v>
      </c>
      <c r="F131" s="19">
        <v>142</v>
      </c>
      <c r="G131" s="19"/>
      <c r="H131" s="19"/>
      <c r="I131" s="20" t="s">
        <v>64</v>
      </c>
      <c r="J131" s="20">
        <f t="shared" si="16"/>
        <v>139.96119622391998</v>
      </c>
      <c r="K131" s="20">
        <f t="shared" si="16"/>
        <v>141.48251357417996</v>
      </c>
      <c r="L131" s="20">
        <f t="shared" si="16"/>
        <v>144.52514827469997</v>
      </c>
      <c r="M131" s="20">
        <f t="shared" si="16"/>
        <v>146.04646562495998</v>
      </c>
      <c r="N131" s="20">
        <f t="shared" si="16"/>
        <v>147.56778297521998</v>
      </c>
      <c r="O131" s="20">
        <f t="shared" si="16"/>
        <v>149.08910032547996</v>
      </c>
      <c r="P131" s="20">
        <f t="shared" si="16"/>
        <v>150.61041767573997</v>
      </c>
      <c r="Q131" s="21">
        <v>152.13173502599997</v>
      </c>
    </row>
    <row r="132" spans="1:17" s="17" customFormat="1" ht="17.25" customHeight="1">
      <c r="A132" s="34">
        <v>678462</v>
      </c>
      <c r="B132" s="18" t="s">
        <v>4</v>
      </c>
      <c r="C132" s="19">
        <v>341</v>
      </c>
      <c r="D132" s="20" t="s">
        <v>5</v>
      </c>
      <c r="E132" s="19">
        <v>220</v>
      </c>
      <c r="F132" s="19">
        <v>142</v>
      </c>
      <c r="G132" s="19"/>
      <c r="H132" s="19"/>
      <c r="I132" s="20" t="s">
        <v>65</v>
      </c>
      <c r="J132" s="20">
        <f t="shared" si="16"/>
        <v>194.96559631191997</v>
      </c>
      <c r="K132" s="20">
        <f t="shared" si="16"/>
        <v>197.08478757617996</v>
      </c>
      <c r="L132" s="20">
        <f t="shared" si="16"/>
        <v>201.32317010469995</v>
      </c>
      <c r="M132" s="20">
        <f t="shared" si="16"/>
        <v>203.44236136895995</v>
      </c>
      <c r="N132" s="20">
        <f t="shared" si="16"/>
        <v>205.56155263321997</v>
      </c>
      <c r="O132" s="20">
        <f t="shared" si="16"/>
        <v>207.68074389747997</v>
      </c>
      <c r="P132" s="20">
        <f t="shared" si="16"/>
        <v>209.79993516173997</v>
      </c>
      <c r="Q132" s="21">
        <v>211.91912642599996</v>
      </c>
    </row>
    <row r="133" spans="1:17" s="17" customFormat="1" ht="17.25" customHeight="1" thickBot="1">
      <c r="A133" s="37">
        <v>617660</v>
      </c>
      <c r="B133" s="27" t="s">
        <v>4</v>
      </c>
      <c r="C133" s="28">
        <v>341</v>
      </c>
      <c r="D133" s="29" t="s">
        <v>6</v>
      </c>
      <c r="E133" s="28">
        <v>220</v>
      </c>
      <c r="F133" s="28">
        <v>142</v>
      </c>
      <c r="G133" s="28"/>
      <c r="H133" s="28"/>
      <c r="I133" s="29" t="s">
        <v>65</v>
      </c>
      <c r="J133" s="29">
        <f t="shared" si="16"/>
        <v>215.96727634551996</v>
      </c>
      <c r="K133" s="29">
        <f t="shared" si="16"/>
        <v>218.31474674057998</v>
      </c>
      <c r="L133" s="29">
        <f t="shared" si="16"/>
        <v>223.00968753069998</v>
      </c>
      <c r="M133" s="29">
        <f t="shared" si="16"/>
        <v>225.35715792575996</v>
      </c>
      <c r="N133" s="29">
        <f t="shared" si="16"/>
        <v>227.70462832081998</v>
      </c>
      <c r="O133" s="29">
        <f t="shared" si="16"/>
        <v>230.05209871587996</v>
      </c>
      <c r="P133" s="29">
        <f t="shared" si="16"/>
        <v>232.39956911093998</v>
      </c>
      <c r="Q133" s="43">
        <v>234.74703950599996</v>
      </c>
    </row>
    <row r="134" spans="1:17" s="23" customFormat="1" ht="12">
      <c r="A134" s="32"/>
      <c r="B134" s="10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s="23" customFormat="1" ht="12">
      <c r="A135" s="32"/>
      <c r="B135" s="10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1:17" s="23" customFormat="1" ht="12">
      <c r="A136" s="32"/>
      <c r="B136" s="10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s="23" customFormat="1" ht="12">
      <c r="A137" s="32"/>
      <c r="B137" s="10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1:17" s="23" customFormat="1" ht="12">
      <c r="A138" s="32"/>
      <c r="B138" s="10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s="23" customFormat="1" ht="12">
      <c r="A139" s="32"/>
      <c r="B139" s="10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17" s="23" customFormat="1" ht="12">
      <c r="A140" s="32"/>
      <c r="B140" s="10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s="23" customFormat="1" ht="12">
      <c r="A141" s="32"/>
      <c r="B141" s="10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s="23" customFormat="1" ht="12">
      <c r="A142" s="32"/>
      <c r="B142" s="10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s="23" customFormat="1" ht="12">
      <c r="A143" s="32"/>
      <c r="B143" s="10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17" s="23" customFormat="1" ht="12">
      <c r="A144" s="32"/>
      <c r="B144" s="10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s="23" customFormat="1" ht="12">
      <c r="A145" s="32"/>
      <c r="B145" s="10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1:17" s="23" customFormat="1" ht="12">
      <c r="A146" s="32"/>
      <c r="B146" s="10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s="23" customFormat="1" ht="12">
      <c r="A147" s="32"/>
      <c r="B147" s="10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s="23" customFormat="1" ht="12">
      <c r="A148" s="32"/>
      <c r="B148" s="10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 s="23" customFormat="1" ht="12">
      <c r="A149" s="32"/>
      <c r="B149" s="10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s="23" customFormat="1" ht="12">
      <c r="A150" s="32"/>
      <c r="B150" s="10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</sheetData>
  <sheetProtection/>
  <mergeCells count="75">
    <mergeCell ref="B98:B100"/>
    <mergeCell ref="C98:C100"/>
    <mergeCell ref="D98:D100"/>
    <mergeCell ref="E98:E100"/>
    <mergeCell ref="F98:F100"/>
    <mergeCell ref="C8:I8"/>
    <mergeCell ref="F12:F14"/>
    <mergeCell ref="G12:G14"/>
    <mergeCell ref="I12:I14"/>
    <mergeCell ref="H12:H14"/>
    <mergeCell ref="K12:L12"/>
    <mergeCell ref="F119:F121"/>
    <mergeCell ref="C3:F3"/>
    <mergeCell ref="C4:F4"/>
    <mergeCell ref="Q12:Q13"/>
    <mergeCell ref="M12:P12"/>
    <mergeCell ref="C9:G9"/>
    <mergeCell ref="C5:G5"/>
    <mergeCell ref="C6:I6"/>
    <mergeCell ref="C7:G7"/>
    <mergeCell ref="A12:A14"/>
    <mergeCell ref="B12:B14"/>
    <mergeCell ref="C12:C14"/>
    <mergeCell ref="D12:D14"/>
    <mergeCell ref="E12:E14"/>
    <mergeCell ref="B119:B121"/>
    <mergeCell ref="C119:C121"/>
    <mergeCell ref="D119:D121"/>
    <mergeCell ref="E119:E121"/>
    <mergeCell ref="E116:E118"/>
    <mergeCell ref="F116:F118"/>
    <mergeCell ref="B113:B115"/>
    <mergeCell ref="C113:C115"/>
    <mergeCell ref="D113:D115"/>
    <mergeCell ref="E113:E115"/>
    <mergeCell ref="F113:F115"/>
    <mergeCell ref="B116:B118"/>
    <mergeCell ref="C116:C118"/>
    <mergeCell ref="D116:D118"/>
    <mergeCell ref="B107:B109"/>
    <mergeCell ref="C107:C109"/>
    <mergeCell ref="D107:D109"/>
    <mergeCell ref="E107:E109"/>
    <mergeCell ref="F107:F109"/>
    <mergeCell ref="B110:B112"/>
    <mergeCell ref="C110:C112"/>
    <mergeCell ref="D110:D112"/>
    <mergeCell ref="E110:E112"/>
    <mergeCell ref="F110:F112"/>
    <mergeCell ref="B101:B103"/>
    <mergeCell ref="C101:C103"/>
    <mergeCell ref="D101:D103"/>
    <mergeCell ref="E101:E103"/>
    <mergeCell ref="F101:F103"/>
    <mergeCell ref="B104:B106"/>
    <mergeCell ref="C104:C106"/>
    <mergeCell ref="D104:D106"/>
    <mergeCell ref="E104:E106"/>
    <mergeCell ref="F104:F106"/>
    <mergeCell ref="F93:F94"/>
    <mergeCell ref="B95:B97"/>
    <mergeCell ref="C95:C97"/>
    <mergeCell ref="D95:D97"/>
    <mergeCell ref="E95:E97"/>
    <mergeCell ref="F95:F97"/>
    <mergeCell ref="B15:Q15"/>
    <mergeCell ref="B122:Q122"/>
    <mergeCell ref="B129:Q129"/>
    <mergeCell ref="B92:Q92"/>
    <mergeCell ref="B75:Q75"/>
    <mergeCell ref="B43:Q43"/>
    <mergeCell ref="B93:B94"/>
    <mergeCell ref="C93:C94"/>
    <mergeCell ref="D93:D94"/>
    <mergeCell ref="E93:E9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0" r:id="rId2"/>
  <rowBreaks count="2" manualBreakCount="2">
    <brk id="42" max="255" man="1"/>
    <brk id="9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1"/>
  <sheetViews>
    <sheetView zoomScale="110" zoomScaleNormal="110" zoomScalePageLayoutView="0" workbookViewId="0" topLeftCell="A85">
      <selection activeCell="D111" sqref="D111"/>
    </sheetView>
  </sheetViews>
  <sheetFormatPr defaultColWidth="9.140625" defaultRowHeight="15" outlineLevelCol="1"/>
  <cols>
    <col min="1" max="1" width="8.28125" style="0" customWidth="1" outlineLevel="1"/>
    <col min="2" max="2" width="10.140625" style="0" customWidth="1"/>
  </cols>
  <sheetData>
    <row r="1" spans="1:2" ht="15">
      <c r="A1" s="45"/>
      <c r="B1" t="s">
        <v>82</v>
      </c>
    </row>
    <row r="2" spans="1:2" ht="15">
      <c r="A2" s="85" t="s">
        <v>0</v>
      </c>
      <c r="B2" t="s">
        <v>83</v>
      </c>
    </row>
    <row r="3" spans="1:2" ht="15">
      <c r="A3" s="85"/>
      <c r="B3" t="s">
        <v>43</v>
      </c>
    </row>
    <row r="4" ht="15">
      <c r="B4">
        <v>0.08</v>
      </c>
    </row>
    <row r="5" spans="1:4" ht="15">
      <c r="A5">
        <v>786849</v>
      </c>
      <c r="B5">
        <v>104.95</v>
      </c>
      <c r="C5">
        <f>VLOOKUP(A5,Прайс!A:A,1,0)</f>
        <v>786849</v>
      </c>
      <c r="D5" t="s">
        <v>85</v>
      </c>
    </row>
    <row r="6" spans="1:3" ht="15">
      <c r="A6">
        <v>786851</v>
      </c>
      <c r="B6">
        <v>124.95</v>
      </c>
      <c r="C6">
        <f>VLOOKUP(A6,Прайс!A:A,1,0)</f>
        <v>786851</v>
      </c>
    </row>
    <row r="7" spans="1:4" ht="15">
      <c r="A7">
        <v>163061</v>
      </c>
      <c r="B7">
        <v>149.95</v>
      </c>
      <c r="C7">
        <f>VLOOKUP(A7,Прайс!A:A,1,0)</f>
        <v>163061</v>
      </c>
      <c r="D7" t="s">
        <v>85</v>
      </c>
    </row>
    <row r="8" spans="1:3" ht="15">
      <c r="A8">
        <v>781923</v>
      </c>
      <c r="B8">
        <v>185.95</v>
      </c>
      <c r="C8">
        <f>VLOOKUP(A8,Прайс!A:A,1,0)</f>
        <v>781923</v>
      </c>
    </row>
    <row r="9" spans="1:4" ht="15">
      <c r="A9">
        <v>450724</v>
      </c>
      <c r="B9">
        <v>202.95</v>
      </c>
      <c r="C9">
        <f>VLOOKUP(A9,Прайс!A:A,1,0)</f>
        <v>450724</v>
      </c>
      <c r="D9" t="s">
        <v>85</v>
      </c>
    </row>
    <row r="10" spans="1:4" ht="15">
      <c r="A10">
        <v>786850</v>
      </c>
      <c r="B10">
        <v>108.35</v>
      </c>
      <c r="C10">
        <f>VLOOKUP(A10,Прайс!A:A,1,0)</f>
        <v>786850</v>
      </c>
      <c r="D10" t="s">
        <v>85</v>
      </c>
    </row>
    <row r="11" spans="1:4" ht="15">
      <c r="A11">
        <v>466916</v>
      </c>
      <c r="B11">
        <v>165.95</v>
      </c>
      <c r="C11">
        <f>VLOOKUP(A11,Прайс!A:A,1,0)</f>
        <v>466916</v>
      </c>
      <c r="D11" t="s">
        <v>85</v>
      </c>
    </row>
    <row r="12" spans="1:4" ht="15">
      <c r="A12">
        <v>635875</v>
      </c>
      <c r="B12">
        <v>184.95</v>
      </c>
      <c r="C12">
        <f>VLOOKUP(A12,Прайс!A:A,1,0)</f>
        <v>635875</v>
      </c>
      <c r="D12" t="s">
        <v>85</v>
      </c>
    </row>
    <row r="13" spans="1:4" ht="15">
      <c r="A13">
        <v>557904</v>
      </c>
      <c r="B13">
        <v>149.95</v>
      </c>
      <c r="C13">
        <f>VLOOKUP(A13,Прайс!A:A,1,0)</f>
        <v>557904</v>
      </c>
      <c r="D13" t="s">
        <v>85</v>
      </c>
    </row>
    <row r="14" spans="1:4" ht="15">
      <c r="A14">
        <v>67293</v>
      </c>
      <c r="B14">
        <v>59.95</v>
      </c>
      <c r="C14">
        <f>VLOOKUP(A14,Прайс!A:A,1,0)</f>
        <v>67293</v>
      </c>
      <c r="D14" t="s">
        <v>85</v>
      </c>
    </row>
    <row r="15" spans="1:4" ht="15">
      <c r="A15">
        <v>491176</v>
      </c>
      <c r="B15">
        <v>135.95</v>
      </c>
      <c r="C15">
        <f>VLOOKUP(A15,Прайс!A:A,1,0)</f>
        <v>491176</v>
      </c>
      <c r="D15" t="s">
        <v>85</v>
      </c>
    </row>
    <row r="16" spans="1:4" ht="15">
      <c r="A16">
        <v>459682</v>
      </c>
      <c r="B16">
        <v>81.95</v>
      </c>
      <c r="C16">
        <f>VLOOKUP(A16,Прайс!A:A,1,0)</f>
        <v>459682</v>
      </c>
      <c r="D16" t="s">
        <v>85</v>
      </c>
    </row>
    <row r="17" spans="1:3" ht="15">
      <c r="A17">
        <v>440498</v>
      </c>
      <c r="B17">
        <v>154.95</v>
      </c>
      <c r="C17">
        <f>VLOOKUP(A17,Прайс!A:A,1,0)</f>
        <v>440498</v>
      </c>
    </row>
    <row r="18" spans="1:3" ht="15">
      <c r="A18">
        <v>493754</v>
      </c>
      <c r="B18">
        <v>144.95</v>
      </c>
      <c r="C18">
        <f>VLOOKUP(A18,Прайс!A:A,1,0)</f>
        <v>493754</v>
      </c>
    </row>
    <row r="19" spans="1:3" ht="15">
      <c r="A19">
        <v>51019</v>
      </c>
      <c r="B19">
        <v>97.95</v>
      </c>
      <c r="C19">
        <f>VLOOKUP(A19,Прайс!A:A,1,0)</f>
        <v>51019</v>
      </c>
    </row>
    <row r="20" spans="1:4" ht="15">
      <c r="A20">
        <v>508573</v>
      </c>
      <c r="B20">
        <v>249.95</v>
      </c>
      <c r="C20">
        <f>VLOOKUP(A20,Прайс!A:A,1,0)</f>
        <v>508573</v>
      </c>
      <c r="D20" t="s">
        <v>85</v>
      </c>
    </row>
    <row r="21" spans="1:4" ht="15">
      <c r="A21">
        <v>736776</v>
      </c>
      <c r="B21">
        <v>185.95</v>
      </c>
      <c r="C21">
        <f>VLOOKUP(A21,Прайс!A:A,1,0)</f>
        <v>736776</v>
      </c>
      <c r="D21" t="s">
        <v>85</v>
      </c>
    </row>
    <row r="22" spans="1:4" ht="15">
      <c r="A22">
        <v>459671</v>
      </c>
      <c r="B22">
        <v>74.95</v>
      </c>
      <c r="C22">
        <f>VLOOKUP(A22,Прайс!A:A,1,0)</f>
        <v>459671</v>
      </c>
      <c r="D22" t="s">
        <v>85</v>
      </c>
    </row>
    <row r="23" spans="1:4" ht="15">
      <c r="A23">
        <v>708149</v>
      </c>
      <c r="B23">
        <v>104.95</v>
      </c>
      <c r="C23">
        <f>VLOOKUP(A23,Прайс!A:A,1,0)</f>
        <v>708149</v>
      </c>
      <c r="D23" t="s">
        <v>85</v>
      </c>
    </row>
    <row r="24" spans="1:3" ht="15">
      <c r="A24">
        <v>921238</v>
      </c>
      <c r="B24">
        <v>144.95</v>
      </c>
      <c r="C24">
        <f>VLOOKUP(A24,Прайс!A:A,1,0)</f>
        <v>921238</v>
      </c>
    </row>
    <row r="25" spans="1:3" ht="15">
      <c r="A25">
        <v>71934</v>
      </c>
      <c r="B25">
        <v>109.95</v>
      </c>
      <c r="C25">
        <f>VLOOKUP(A25,Прайс!A:A,1,0)</f>
        <v>71934</v>
      </c>
    </row>
    <row r="26" spans="1:4" ht="15">
      <c r="A26">
        <v>98775</v>
      </c>
      <c r="B26">
        <v>194.95</v>
      </c>
      <c r="C26">
        <f>VLOOKUP(A26,Прайс!A:A,1,0)</f>
        <v>98775</v>
      </c>
      <c r="D26" t="s">
        <v>85</v>
      </c>
    </row>
    <row r="27" spans="1:4" ht="15">
      <c r="A27">
        <v>670553</v>
      </c>
      <c r="B27">
        <v>144.95</v>
      </c>
      <c r="C27">
        <f>VLOOKUP(A27,Прайс!A:A,1,0)</f>
        <v>670553</v>
      </c>
      <c r="D27" t="s">
        <v>85</v>
      </c>
    </row>
    <row r="28" spans="1:4" ht="15">
      <c r="A28">
        <v>512816</v>
      </c>
      <c r="B28">
        <v>164.5</v>
      </c>
      <c r="C28">
        <f>VLOOKUP(A28,Прайс!A:A,1,0)</f>
        <v>512816</v>
      </c>
      <c r="D28" t="s">
        <v>85</v>
      </c>
    </row>
    <row r="29" spans="1:4" ht="15">
      <c r="A29">
        <v>87528</v>
      </c>
      <c r="B29">
        <v>109.95</v>
      </c>
      <c r="C29">
        <f>VLOOKUP(A29,Прайс!A:A,1,0)</f>
        <v>87528</v>
      </c>
      <c r="D29" t="s">
        <v>85</v>
      </c>
    </row>
    <row r="30" spans="1:4" ht="15">
      <c r="A30">
        <v>91164</v>
      </c>
      <c r="B30">
        <f>B29+2</f>
        <v>111.95</v>
      </c>
      <c r="C30">
        <f>VLOOKUP(A30,Прайс!A:A,1,0)</f>
        <v>91164</v>
      </c>
      <c r="D30" t="s">
        <v>85</v>
      </c>
    </row>
    <row r="31" spans="1:3" ht="15">
      <c r="A31">
        <v>459688</v>
      </c>
      <c r="B31">
        <v>51.95</v>
      </c>
      <c r="C31">
        <f>VLOOKUP(A31,Прайс!A:A,1,0)</f>
        <v>459688</v>
      </c>
    </row>
    <row r="32" spans="1:4" ht="15">
      <c r="A32">
        <v>63816</v>
      </c>
      <c r="B32">
        <v>57.95</v>
      </c>
      <c r="C32">
        <f>VLOOKUP(A32,Прайс!A:A,1,0)</f>
        <v>63816</v>
      </c>
      <c r="D32" t="s">
        <v>85</v>
      </c>
    </row>
    <row r="33" spans="1:4" ht="15">
      <c r="A33">
        <v>130664</v>
      </c>
      <c r="B33">
        <v>94.95</v>
      </c>
      <c r="C33">
        <f>VLOOKUP(A33,Прайс!A:A,1,0)</f>
        <v>130664</v>
      </c>
      <c r="D33" t="s">
        <v>85</v>
      </c>
    </row>
    <row r="34" spans="1:3" ht="15">
      <c r="A34">
        <v>10471</v>
      </c>
      <c r="B34">
        <f>B6-10</f>
        <v>114.95</v>
      </c>
      <c r="C34">
        <f>VLOOKUP(A34,Прайс!A:A,1,0)</f>
        <v>10471</v>
      </c>
    </row>
    <row r="35" spans="1:4" ht="15">
      <c r="A35">
        <v>452497</v>
      </c>
      <c r="B35">
        <f>B7-1</f>
        <v>148.95</v>
      </c>
      <c r="C35">
        <f>VLOOKUP(A35,Прайс!A:A,1,0)</f>
        <v>452497</v>
      </c>
      <c r="D35" t="s">
        <v>85</v>
      </c>
    </row>
    <row r="36" spans="1:3" ht="15">
      <c r="A36">
        <v>105357</v>
      </c>
      <c r="B36">
        <f>B8-1</f>
        <v>184.95</v>
      </c>
      <c r="C36">
        <f>VLOOKUP(A36,Прайс!A:A,1,0)</f>
        <v>105357</v>
      </c>
    </row>
    <row r="37" spans="1:4" ht="15">
      <c r="A37">
        <v>452536</v>
      </c>
      <c r="B37">
        <v>85.95</v>
      </c>
      <c r="C37">
        <f>VLOOKUP(A37,Прайс!A:A,1,0)</f>
        <v>452536</v>
      </c>
      <c r="D37" t="s">
        <v>85</v>
      </c>
    </row>
    <row r="38" spans="1:4" ht="15">
      <c r="A38">
        <v>533892</v>
      </c>
      <c r="B38">
        <v>94.95</v>
      </c>
      <c r="C38">
        <f>VLOOKUP(A38,Прайс!A:A,1,0)</f>
        <v>533892</v>
      </c>
      <c r="D38" t="s">
        <v>85</v>
      </c>
    </row>
    <row r="39" spans="1:4" ht="15">
      <c r="A39">
        <v>452540</v>
      </c>
      <c r="B39">
        <v>59.95</v>
      </c>
      <c r="C39">
        <f>VLOOKUP(A39,Прайс!A:A,1,0)</f>
        <v>452540</v>
      </c>
      <c r="D39" t="s">
        <v>85</v>
      </c>
    </row>
    <row r="40" spans="1:4" ht="15">
      <c r="A40">
        <v>452541</v>
      </c>
      <c r="B40">
        <v>69.95</v>
      </c>
      <c r="C40">
        <f>VLOOKUP(A40,Прайс!A:A,1,0)</f>
        <v>452541</v>
      </c>
      <c r="D40" t="s">
        <v>85</v>
      </c>
    </row>
    <row r="41" spans="1:3" ht="15">
      <c r="A41">
        <v>452466</v>
      </c>
      <c r="B41">
        <v>34.95</v>
      </c>
      <c r="C41">
        <f>VLOOKUP(A41,Прайс!A:A,1,0)</f>
        <v>452466</v>
      </c>
    </row>
    <row r="42" spans="1:3" ht="15">
      <c r="A42">
        <v>681118</v>
      </c>
      <c r="B42">
        <v>99.95</v>
      </c>
      <c r="C42">
        <f>VLOOKUP(A42,Прайс!A:A,1,0)</f>
        <v>681118</v>
      </c>
    </row>
    <row r="43" spans="1:3" ht="15">
      <c r="A43">
        <v>921244</v>
      </c>
      <c r="B43">
        <f>B24-10</f>
        <v>134.95</v>
      </c>
      <c r="C43">
        <f>VLOOKUP(A43,Прайс!A:A,1,0)</f>
        <v>921244</v>
      </c>
    </row>
    <row r="44" spans="1:4" ht="15">
      <c r="A44">
        <v>533890</v>
      </c>
      <c r="B44">
        <f>B10-10</f>
        <v>98.35</v>
      </c>
      <c r="C44">
        <f>VLOOKUP(A44,Прайс!A:A,1,0)</f>
        <v>533890</v>
      </c>
      <c r="D44" t="s">
        <v>85</v>
      </c>
    </row>
    <row r="45" spans="1:4" ht="15">
      <c r="A45">
        <v>452549</v>
      </c>
      <c r="B45">
        <f>B13-10</f>
        <v>139.95</v>
      </c>
      <c r="C45">
        <f>VLOOKUP(A45,Прайс!A:A,1,0)</f>
        <v>452549</v>
      </c>
      <c r="D45" t="s">
        <v>85</v>
      </c>
    </row>
    <row r="46" spans="1:4" ht="15">
      <c r="A46">
        <v>474242</v>
      </c>
      <c r="B46">
        <f>B12-10</f>
        <v>174.95</v>
      </c>
      <c r="C46">
        <f>VLOOKUP(A46,Прайс!A:A,1,0)</f>
        <v>474242</v>
      </c>
      <c r="D46" t="s">
        <v>85</v>
      </c>
    </row>
    <row r="47" spans="1:4" ht="15">
      <c r="A47">
        <v>317664</v>
      </c>
      <c r="B47">
        <f>B11-10</f>
        <v>155.95</v>
      </c>
      <c r="C47">
        <f>VLOOKUP(A47,Прайс!A:A,1,0)</f>
        <v>317664</v>
      </c>
      <c r="D47" t="s">
        <v>85</v>
      </c>
    </row>
    <row r="48" spans="1:4" ht="15">
      <c r="A48">
        <v>147448</v>
      </c>
      <c r="B48">
        <v>25.95</v>
      </c>
      <c r="C48">
        <f>VLOOKUP(A48,Прайс!A:A,1,0)</f>
        <v>147448</v>
      </c>
      <c r="D48" t="s">
        <v>85</v>
      </c>
    </row>
    <row r="49" spans="1:4" ht="15">
      <c r="A49">
        <v>456531</v>
      </c>
      <c r="B49">
        <v>43.95</v>
      </c>
      <c r="C49">
        <f>VLOOKUP(A49,Прайс!A:A,1,0)</f>
        <v>456531</v>
      </c>
      <c r="D49" t="s">
        <v>85</v>
      </c>
    </row>
    <row r="50" spans="1:4" ht="15">
      <c r="A50">
        <v>14152</v>
      </c>
      <c r="B50">
        <v>28.95</v>
      </c>
      <c r="C50">
        <f>VLOOKUP(A50,Прайс!A:A,1,0)</f>
        <v>14152</v>
      </c>
      <c r="D50" t="s">
        <v>85</v>
      </c>
    </row>
    <row r="51" spans="1:4" ht="15">
      <c r="A51">
        <v>457674</v>
      </c>
      <c r="B51">
        <v>45.95</v>
      </c>
      <c r="C51">
        <f>VLOOKUP(A51,Прайс!A:A,1,0)</f>
        <v>457674</v>
      </c>
      <c r="D51" t="s">
        <v>85</v>
      </c>
    </row>
    <row r="52" spans="1:4" ht="15">
      <c r="A52">
        <v>452555</v>
      </c>
      <c r="B52">
        <f>B15-20</f>
        <v>115.94999999999999</v>
      </c>
      <c r="C52">
        <f>VLOOKUP(A52,Прайс!A:A,1,0)</f>
        <v>452555</v>
      </c>
      <c r="D52" t="s">
        <v>85</v>
      </c>
    </row>
    <row r="53" spans="1:4" ht="15">
      <c r="A53">
        <v>799238</v>
      </c>
      <c r="B53">
        <v>259.95</v>
      </c>
      <c r="C53">
        <f>VLOOKUP(A53,Прайс!A:A,1,0)</f>
        <v>799238</v>
      </c>
      <c r="D53" t="s">
        <v>85</v>
      </c>
    </row>
    <row r="54" spans="1:4" ht="15">
      <c r="A54">
        <v>518664</v>
      </c>
      <c r="B54">
        <f>B20-10</f>
        <v>239.95</v>
      </c>
      <c r="C54">
        <f>VLOOKUP(A54,Прайс!A:A,1,0)</f>
        <v>518664</v>
      </c>
      <c r="D54" t="s">
        <v>85</v>
      </c>
    </row>
    <row r="55" spans="1:3" ht="15">
      <c r="A55">
        <v>454926</v>
      </c>
      <c r="B55">
        <f>B68-1</f>
        <v>83.95</v>
      </c>
      <c r="C55">
        <f>VLOOKUP(A55,Прайс!A:A,1,0)</f>
        <v>454926</v>
      </c>
    </row>
    <row r="56" spans="1:3" ht="15">
      <c r="A56">
        <v>71005</v>
      </c>
      <c r="B56">
        <f>B70-1</f>
        <v>108.95</v>
      </c>
      <c r="C56">
        <f>VLOOKUP(A56,Прайс!A:A,1,0)</f>
        <v>71005</v>
      </c>
    </row>
    <row r="57" spans="1:4" ht="15">
      <c r="A57">
        <v>65380</v>
      </c>
      <c r="B57">
        <v>169.95</v>
      </c>
      <c r="C57">
        <f>VLOOKUP(A57,Прайс!A:A,1,0)</f>
        <v>65380</v>
      </c>
      <c r="D57" t="s">
        <v>85</v>
      </c>
    </row>
    <row r="58" spans="1:4" ht="15">
      <c r="A58">
        <v>452574</v>
      </c>
      <c r="B58">
        <f>B69-1</f>
        <v>153.95</v>
      </c>
      <c r="C58">
        <f>VLOOKUP(A58,Прайс!A:A,1,0)</f>
        <v>452574</v>
      </c>
      <c r="D58" t="s">
        <v>85</v>
      </c>
    </row>
    <row r="59" spans="1:3" ht="15">
      <c r="A59">
        <v>12741</v>
      </c>
      <c r="B59">
        <v>74.95</v>
      </c>
      <c r="C59">
        <f>VLOOKUP(A59,Прайс!A:A,1,0)</f>
        <v>12741</v>
      </c>
    </row>
    <row r="60" spans="1:4" ht="15">
      <c r="A60">
        <v>16775</v>
      </c>
      <c r="B60">
        <f>B29-15</f>
        <v>94.95</v>
      </c>
      <c r="C60">
        <f>VLOOKUP(A60,Прайс!A:A,1,0)</f>
        <v>16775</v>
      </c>
      <c r="D60" t="s">
        <v>85</v>
      </c>
    </row>
    <row r="61" spans="1:4" ht="15">
      <c r="A61">
        <v>453995</v>
      </c>
      <c r="B61">
        <v>169.95</v>
      </c>
      <c r="C61">
        <f>VLOOKUP(A61,Прайс!A:A,1,0)</f>
        <v>453995</v>
      </c>
      <c r="D61" t="s">
        <v>85</v>
      </c>
    </row>
    <row r="62" spans="1:4" ht="15">
      <c r="A62">
        <v>533893</v>
      </c>
      <c r="B62">
        <v>109.95</v>
      </c>
      <c r="C62">
        <f>VLOOKUP(A62,Прайс!A:A,1,0)</f>
        <v>533893</v>
      </c>
      <c r="D62" t="s">
        <v>85</v>
      </c>
    </row>
    <row r="63" spans="1:4" ht="15">
      <c r="A63">
        <v>175265</v>
      </c>
      <c r="B63">
        <v>89.95</v>
      </c>
      <c r="C63">
        <f>VLOOKUP(A63,Прайс!A:A,1,0)</f>
        <v>175265</v>
      </c>
      <c r="D63" t="s">
        <v>85</v>
      </c>
    </row>
    <row r="64" spans="1:4" ht="15">
      <c r="A64">
        <v>464796</v>
      </c>
      <c r="B64">
        <f>B63-6</f>
        <v>83.95</v>
      </c>
      <c r="C64">
        <f>VLOOKUP(A64,Прайс!A:A,1,0)</f>
        <v>464796</v>
      </c>
      <c r="D64" t="s">
        <v>85</v>
      </c>
    </row>
    <row r="65" spans="1:4" ht="15">
      <c r="A65">
        <v>619668</v>
      </c>
      <c r="B65">
        <v>71.95</v>
      </c>
      <c r="C65">
        <f>VLOOKUP(A65,Прайс!A:A,1,0)</f>
        <v>619668</v>
      </c>
      <c r="D65" t="s">
        <v>85</v>
      </c>
    </row>
    <row r="66" spans="1:4" ht="15">
      <c r="A66">
        <v>459670</v>
      </c>
      <c r="B66">
        <v>60.95</v>
      </c>
      <c r="C66">
        <f>VLOOKUP(A66,Прайс!A:A,1,0)</f>
        <v>459670</v>
      </c>
      <c r="D66" t="s">
        <v>85</v>
      </c>
    </row>
    <row r="67" spans="1:4" ht="15">
      <c r="A67">
        <v>432998</v>
      </c>
      <c r="B67">
        <v>189.95</v>
      </c>
      <c r="C67">
        <f>VLOOKUP(A67,Прайс!A:A,1,0)</f>
        <v>432998</v>
      </c>
      <c r="D67" t="s">
        <v>85</v>
      </c>
    </row>
    <row r="68" spans="1:3" ht="15">
      <c r="A68">
        <v>433545</v>
      </c>
      <c r="B68">
        <v>84.95</v>
      </c>
      <c r="C68">
        <f>VLOOKUP(A68,Прайс!A:A,1,0)</f>
        <v>433545</v>
      </c>
    </row>
    <row r="69" spans="1:4" ht="15">
      <c r="A69">
        <v>433593</v>
      </c>
      <c r="B69">
        <v>154.95</v>
      </c>
      <c r="C69">
        <f>VLOOKUP(A69,Прайс!A:A,1,0)</f>
        <v>433593</v>
      </c>
      <c r="D69" t="s">
        <v>85</v>
      </c>
    </row>
    <row r="70" spans="1:3" ht="15">
      <c r="A70">
        <v>440496</v>
      </c>
      <c r="B70">
        <v>109.95</v>
      </c>
      <c r="C70">
        <f>VLOOKUP(A70,Прайс!A:A,1,0)</f>
        <v>440496</v>
      </c>
    </row>
    <row r="71" spans="1:3" ht="15">
      <c r="A71">
        <v>13887</v>
      </c>
      <c r="B71">
        <v>83.95</v>
      </c>
      <c r="C71">
        <f>VLOOKUP(A71,Прайс!A:A,1,0)</f>
        <v>13887</v>
      </c>
    </row>
    <row r="72" spans="1:3" ht="15">
      <c r="A72">
        <v>12664</v>
      </c>
      <c r="B72">
        <v>83.95</v>
      </c>
      <c r="C72">
        <f>VLOOKUP(A72,Прайс!A:A,1,0)</f>
        <v>12664</v>
      </c>
    </row>
    <row r="73" spans="1:3" ht="15">
      <c r="A73">
        <v>35517</v>
      </c>
      <c r="B73">
        <v>89.95</v>
      </c>
      <c r="C73">
        <f>VLOOKUP(A73,Прайс!A:A,1,0)</f>
        <v>35517</v>
      </c>
    </row>
    <row r="74" spans="1:4" ht="15">
      <c r="A74">
        <v>457676</v>
      </c>
      <c r="B74">
        <f>B29-10</f>
        <v>99.95</v>
      </c>
      <c r="C74">
        <f>VLOOKUP(A74,Прайс!A:A,1,0)</f>
        <v>457676</v>
      </c>
      <c r="D74" t="s">
        <v>85</v>
      </c>
    </row>
    <row r="75" spans="1:4" ht="15">
      <c r="A75">
        <v>19246</v>
      </c>
      <c r="B75">
        <f>B29-10</f>
        <v>99.95</v>
      </c>
      <c r="C75">
        <f>VLOOKUP(A75,Прайс!A:A,1,0)</f>
        <v>19246</v>
      </c>
      <c r="D75" t="s">
        <v>85</v>
      </c>
    </row>
    <row r="76" spans="1:4" ht="15">
      <c r="A76">
        <v>112925</v>
      </c>
      <c r="B76">
        <v>115.95</v>
      </c>
      <c r="C76">
        <f>VLOOKUP(A76,Прайс!A:A,1,0)</f>
        <v>112925</v>
      </c>
      <c r="D76" t="s">
        <v>85</v>
      </c>
    </row>
    <row r="77" spans="1:3" ht="15">
      <c r="A77">
        <v>454620</v>
      </c>
      <c r="B77">
        <f>B36-1</f>
        <v>183.95</v>
      </c>
      <c r="C77">
        <f>VLOOKUP(A77,Прайс!A:A,1,0)</f>
        <v>454620</v>
      </c>
    </row>
    <row r="78" spans="1:4" ht="15">
      <c r="A78">
        <v>452534</v>
      </c>
      <c r="B78">
        <f>B38</f>
        <v>94.95</v>
      </c>
      <c r="C78">
        <f>VLOOKUP(A78,Прайс!A:A,1,0)</f>
        <v>452534</v>
      </c>
      <c r="D78" t="s">
        <v>85</v>
      </c>
    </row>
    <row r="79" spans="1:4" ht="15">
      <c r="A79">
        <v>61</v>
      </c>
      <c r="B79">
        <f>B38</f>
        <v>94.95</v>
      </c>
      <c r="C79">
        <f>VLOOKUP(A79,Прайс!A:A,1,0)</f>
        <v>61</v>
      </c>
      <c r="D79" t="s">
        <v>85</v>
      </c>
    </row>
    <row r="80" spans="1:4" ht="15">
      <c r="A80">
        <v>425912</v>
      </c>
      <c r="B80">
        <v>109.95</v>
      </c>
      <c r="C80">
        <f>VLOOKUP(A80,Прайс!A:A,1,0)</f>
        <v>425912</v>
      </c>
      <c r="D80" t="s">
        <v>85</v>
      </c>
    </row>
    <row r="81" spans="1:3" ht="15">
      <c r="A81">
        <v>131699</v>
      </c>
      <c r="B81">
        <v>73.95</v>
      </c>
      <c r="C81">
        <f>VLOOKUP(A81,Прайс!A:A,1,0)</f>
        <v>131699</v>
      </c>
    </row>
    <row r="82" spans="1:4" ht="15">
      <c r="A82">
        <v>473162</v>
      </c>
      <c r="B82">
        <v>94.95</v>
      </c>
      <c r="C82">
        <f>VLOOKUP(A82,Прайс!A:A,1,0)</f>
        <v>473162</v>
      </c>
      <c r="D82" t="s">
        <v>85</v>
      </c>
    </row>
    <row r="83" spans="1:4" ht="15">
      <c r="A83">
        <v>740088</v>
      </c>
      <c r="B83">
        <f>B15</f>
        <v>135.95</v>
      </c>
      <c r="C83">
        <f>VLOOKUP(A83,Прайс!A:A,1,0)</f>
        <v>740088</v>
      </c>
      <c r="D83" t="s">
        <v>85</v>
      </c>
    </row>
    <row r="84" spans="1:4" ht="15">
      <c r="A84">
        <v>691675</v>
      </c>
      <c r="B84">
        <v>58.95</v>
      </c>
      <c r="C84">
        <f>VLOOKUP(A84,Прайс!A:A,1,0)</f>
        <v>691675</v>
      </c>
      <c r="D84" t="s">
        <v>85</v>
      </c>
    </row>
    <row r="85" spans="1:4" ht="15">
      <c r="A85">
        <v>562378</v>
      </c>
      <c r="B85">
        <f>B15+15</f>
        <v>150.95</v>
      </c>
      <c r="C85">
        <f>VLOOKUP(A85,Прайс!A:A,1,0)</f>
        <v>562378</v>
      </c>
      <c r="D85" t="s">
        <v>85</v>
      </c>
    </row>
    <row r="86" spans="1:4" ht="15">
      <c r="A86" s="35">
        <v>917989</v>
      </c>
      <c r="B86">
        <f>B54+35</f>
        <v>274.95</v>
      </c>
      <c r="C86">
        <f>VLOOKUP(A86,Прайс!A:A,1,0)</f>
        <v>917989</v>
      </c>
      <c r="D86" t="s">
        <v>85</v>
      </c>
    </row>
    <row r="87" spans="1:4" ht="15">
      <c r="A87">
        <v>670550</v>
      </c>
      <c r="B87">
        <f>B23+10</f>
        <v>114.95</v>
      </c>
      <c r="C87" t="e">
        <f>VLOOKUP(A87,Прайс!A:A,1,0)</f>
        <v>#N/A</v>
      </c>
      <c r="D87" t="s">
        <v>85</v>
      </c>
    </row>
    <row r="88" spans="1:4" ht="15">
      <c r="A88" s="34">
        <v>943845</v>
      </c>
      <c r="B88">
        <f>B24+15</f>
        <v>159.95</v>
      </c>
      <c r="C88">
        <f>VLOOKUP(A88,Прайс!A:A,1,0)</f>
        <v>943845</v>
      </c>
      <c r="D88" t="s">
        <v>85</v>
      </c>
    </row>
    <row r="89" spans="1:4" ht="15">
      <c r="A89">
        <v>739623</v>
      </c>
      <c r="B89">
        <v>121.945</v>
      </c>
      <c r="C89">
        <f>VLOOKUP(A89,Прайс!A:A,1,0)</f>
        <v>739623</v>
      </c>
      <c r="D89" t="s">
        <v>85</v>
      </c>
    </row>
    <row r="90" spans="1:4" ht="15">
      <c r="A90">
        <v>739625</v>
      </c>
      <c r="B90">
        <f>B89+5</f>
        <v>126.945</v>
      </c>
      <c r="C90">
        <f>VLOOKUP(A90,Прайс!A:A,1,0)</f>
        <v>739625</v>
      </c>
      <c r="D90" t="s">
        <v>85</v>
      </c>
    </row>
    <row r="91" spans="1:4" ht="15">
      <c r="A91">
        <v>739626</v>
      </c>
      <c r="B91">
        <f>B90+15</f>
        <v>141.945</v>
      </c>
      <c r="C91">
        <f>VLOOKUP(A91,Прайс!A:A,1,0)</f>
        <v>739626</v>
      </c>
      <c r="D91" t="s">
        <v>85</v>
      </c>
    </row>
    <row r="92" spans="1:4" ht="15">
      <c r="A92">
        <v>569573</v>
      </c>
      <c r="B92">
        <f>B11+10</f>
        <v>175.95</v>
      </c>
      <c r="C92">
        <f>VLOOKUP(A92,Прайс!A:A,1,0)</f>
        <v>569573</v>
      </c>
      <c r="D92" t="s">
        <v>85</v>
      </c>
    </row>
    <row r="93" spans="1:4" ht="15">
      <c r="A93">
        <v>569574</v>
      </c>
      <c r="B93">
        <f>B92+10</f>
        <v>185.95</v>
      </c>
      <c r="C93">
        <f>VLOOKUP(A93,Прайс!A:A,1,0)</f>
        <v>569574</v>
      </c>
      <c r="D93" t="s">
        <v>85</v>
      </c>
    </row>
    <row r="94" spans="1:4" ht="15">
      <c r="A94">
        <v>569575</v>
      </c>
      <c r="B94">
        <f>B93+15</f>
        <v>200.95</v>
      </c>
      <c r="C94">
        <f>VLOOKUP(A94,Прайс!A:A,1,0)</f>
        <v>569575</v>
      </c>
      <c r="D94" t="s">
        <v>85</v>
      </c>
    </row>
    <row r="95" spans="1:4" ht="15">
      <c r="A95">
        <v>759958</v>
      </c>
      <c r="B95">
        <f>B12+10</f>
        <v>194.95</v>
      </c>
      <c r="C95">
        <f>VLOOKUP(A95,Прайс!A:A,1,0)</f>
        <v>759958</v>
      </c>
      <c r="D95" t="s">
        <v>85</v>
      </c>
    </row>
    <row r="96" spans="1:4" ht="15">
      <c r="A96">
        <v>759959</v>
      </c>
      <c r="B96">
        <f>B95+10</f>
        <v>204.95</v>
      </c>
      <c r="C96">
        <f>VLOOKUP(A96,Прайс!A:A,1,0)</f>
        <v>759959</v>
      </c>
      <c r="D96" t="s">
        <v>85</v>
      </c>
    </row>
    <row r="97" spans="1:4" ht="15">
      <c r="A97">
        <v>759954</v>
      </c>
      <c r="B97">
        <v>195.95</v>
      </c>
      <c r="C97">
        <f>VLOOKUP(A97,Прайс!A:A,1,0)</f>
        <v>759954</v>
      </c>
      <c r="D97" t="s">
        <v>85</v>
      </c>
    </row>
    <row r="98" spans="1:4" ht="15">
      <c r="A98">
        <v>759956</v>
      </c>
      <c r="B98">
        <f>B97+20</f>
        <v>215.95</v>
      </c>
      <c r="C98">
        <f>VLOOKUP(A98,Прайс!A:A,1,0)</f>
        <v>759956</v>
      </c>
      <c r="D98" t="s">
        <v>85</v>
      </c>
    </row>
    <row r="99" spans="1:4" ht="15">
      <c r="A99">
        <v>569577</v>
      </c>
      <c r="B99">
        <v>159.95</v>
      </c>
      <c r="C99">
        <f>VLOOKUP(A99,Прайс!A:A,1,0)</f>
        <v>569577</v>
      </c>
      <c r="D99" t="s">
        <v>85</v>
      </c>
    </row>
    <row r="100" spans="1:4" ht="15">
      <c r="A100">
        <v>759966</v>
      </c>
      <c r="B100">
        <f>B99+10</f>
        <v>169.95</v>
      </c>
      <c r="C100">
        <f>VLOOKUP(A100,Прайс!A:A,1,0)</f>
        <v>759966</v>
      </c>
      <c r="D100" t="s">
        <v>85</v>
      </c>
    </row>
    <row r="101" spans="1:4" ht="15">
      <c r="A101">
        <v>759967</v>
      </c>
      <c r="B101">
        <f>B100+15</f>
        <v>184.95</v>
      </c>
      <c r="C101">
        <f>VLOOKUP(A101,Прайс!A:A,1,0)</f>
        <v>759967</v>
      </c>
      <c r="D101" t="s">
        <v>85</v>
      </c>
    </row>
    <row r="102" spans="1:4" ht="15">
      <c r="A102">
        <v>569578</v>
      </c>
      <c r="B102">
        <f>B20+10</f>
        <v>259.95</v>
      </c>
      <c r="C102">
        <f>VLOOKUP(A102,Прайс!A:A,1,0)</f>
        <v>569578</v>
      </c>
      <c r="D102" t="s">
        <v>85</v>
      </c>
    </row>
    <row r="103" spans="1:4" ht="15">
      <c r="A103">
        <v>569579</v>
      </c>
      <c r="B103">
        <f>B102+8</f>
        <v>267.95</v>
      </c>
      <c r="C103">
        <f>VLOOKUP(A103,Прайс!A:A,1,0)</f>
        <v>569579</v>
      </c>
      <c r="D103" t="s">
        <v>85</v>
      </c>
    </row>
    <row r="104" spans="1:4" ht="15">
      <c r="A104">
        <v>569580</v>
      </c>
      <c r="B104">
        <f>B103+10</f>
        <v>277.95</v>
      </c>
      <c r="C104">
        <f>VLOOKUP(A104,Прайс!A:A,1,0)</f>
        <v>569580</v>
      </c>
      <c r="D104" t="s">
        <v>85</v>
      </c>
    </row>
    <row r="105" spans="1:4" ht="15">
      <c r="A105">
        <v>759962</v>
      </c>
      <c r="B105">
        <f>B21+15</f>
        <v>200.95</v>
      </c>
      <c r="C105">
        <f>VLOOKUP(A105,Прайс!A:A,1,0)</f>
        <v>759962</v>
      </c>
      <c r="D105" t="s">
        <v>85</v>
      </c>
    </row>
    <row r="106" spans="1:4" ht="15">
      <c r="A106">
        <v>759963</v>
      </c>
      <c r="B106">
        <f>B105+10</f>
        <v>210.95</v>
      </c>
      <c r="C106">
        <f>VLOOKUP(A106,Прайс!A:A,1,0)</f>
        <v>759963</v>
      </c>
      <c r="D106" t="s">
        <v>85</v>
      </c>
    </row>
    <row r="107" spans="1:4" ht="15">
      <c r="A107">
        <v>759964</v>
      </c>
      <c r="B107">
        <f>B106+10</f>
        <v>220.95</v>
      </c>
      <c r="C107">
        <f>VLOOKUP(A107,Прайс!A:A,1,0)</f>
        <v>759964</v>
      </c>
      <c r="D107" t="s">
        <v>85</v>
      </c>
    </row>
    <row r="108" spans="1:3" ht="15">
      <c r="A108">
        <v>678463</v>
      </c>
      <c r="B108">
        <v>129.95</v>
      </c>
      <c r="C108">
        <f>VLOOKUP(A108,Прайс!A:A,1,0)</f>
        <v>678463</v>
      </c>
    </row>
    <row r="109" spans="1:3" ht="15">
      <c r="A109">
        <v>643581</v>
      </c>
      <c r="B109">
        <v>139.95</v>
      </c>
      <c r="C109">
        <f>VLOOKUP(A109,Прайс!A:A,1,0)</f>
        <v>643581</v>
      </c>
    </row>
    <row r="110" spans="1:3" ht="15">
      <c r="A110">
        <v>678462</v>
      </c>
      <c r="B110">
        <v>194.95</v>
      </c>
      <c r="C110">
        <f>VLOOKUP(A110,Прайс!A:A,1,0)</f>
        <v>678462</v>
      </c>
    </row>
    <row r="111" spans="1:4" ht="15">
      <c r="A111">
        <v>617660</v>
      </c>
      <c r="B111">
        <f>B110+20</f>
        <v>214.95</v>
      </c>
      <c r="C111">
        <f>VLOOKUP(A111,Прайс!A:A,1,0)</f>
        <v>617660</v>
      </c>
      <c r="D111" t="s">
        <v>85</v>
      </c>
    </row>
  </sheetData>
  <sheetProtection/>
  <mergeCells count="1">
    <mergeCell ref="A2:A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2022-11-15T07:32:39Z</dcterms:modified>
  <cp:category/>
  <cp:version/>
  <cp:contentType/>
  <cp:contentStatus/>
</cp:coreProperties>
</file>